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№2" sheetId="1" r:id="rId1"/>
    <sheet name="№4" sheetId="2" r:id="rId2"/>
    <sheet name="№5" sheetId="3" r:id="rId3"/>
    <sheet name="№6" sheetId="4" state="hidden" r:id="rId4"/>
    <sheet name="Лист1" sheetId="5" r:id="rId5"/>
  </sheets>
  <definedNames>
    <definedName name="Z_4F3F96C3_7B8B_440F_A7C0_DFFBDC784942_.wvu.FilterData" localSheetId="1" hidden="1">'№4'!#REF!</definedName>
    <definedName name="Z_6CB88F76_ADF1_43EB_B8FB_32CF6D2656A6_.wvu.Cols" localSheetId="1" hidden="1">'№4'!#REF!</definedName>
    <definedName name="Z_6CB88F76_ADF1_43EB_B8FB_32CF6D2656A6_.wvu.FilterData" localSheetId="1" hidden="1">'№4'!$A$8:$G$228</definedName>
    <definedName name="Z_6CB88F76_ADF1_43EB_B8FB_32CF6D2656A6_.wvu.PrintArea" localSheetId="1" hidden="1">'№4'!#REF!</definedName>
    <definedName name="Z_7BCFB845_C80C_48FE_B4FE_79B4B69115F3_.wvu.FilterData" localSheetId="1" hidden="1">'№4'!#REF!</definedName>
    <definedName name="Z_7D67130F_5829_47C5_93DE_738E8D41F162_.wvu.FilterData" localSheetId="1" hidden="1">'№4'!#REF!</definedName>
    <definedName name="Z_8E2E7D81_C767_11D8_A2FD_006098EF8B30_.wvu.Cols" localSheetId="1" hidden="1">'№4'!#REF!</definedName>
    <definedName name="Z_8E2E7D81_C767_11D8_A2FD_006098EF8B30_.wvu.FilterData" localSheetId="1" hidden="1">'№4'!$A$8:$G$228</definedName>
    <definedName name="Z_8E2E7D81_C767_11D8_A2FD_006098EF8B30_.wvu.PrintArea" localSheetId="1" hidden="1">'№4'!#REF!</definedName>
    <definedName name="Z_AAB63AD1_4FE4_4C7A_A62E_5A604C03BF55_.wvu.FilterData" localSheetId="1" hidden="1">'№4'!#REF!</definedName>
    <definedName name="Z_C231806E_9211_4D8F_9EB3_1A15C537C808_.wvu.FilterData" localSheetId="1" hidden="1">'№4'!#REF!</definedName>
    <definedName name="Z_D05021AF_1DB5_4AD7_B085_4CD71612CDB6_.wvu.FilterData" localSheetId="1" hidden="1">'№4'!#REF!</definedName>
    <definedName name="Z_D5E1AF6B_71F1_4B33_880B_72787157ADA9_.wvu.Cols" localSheetId="1" hidden="1">'№4'!#REF!,'№4'!#REF!</definedName>
    <definedName name="Z_D5E1AF6B_71F1_4B33_880B_72787157ADA9_.wvu.FilterData" localSheetId="1" hidden="1">'№4'!#REF!</definedName>
    <definedName name="Z_D5E1AF6B_71F1_4B33_880B_72787157ADA9_.wvu.PrintArea" localSheetId="1" hidden="1">'№4'!#REF!</definedName>
    <definedName name="Z_E2E14CAC_FED5_4087_B580_6F7DEE9C9BA1_.wvu.FilterData" localSheetId="1" hidden="1">'№4'!#REF!</definedName>
    <definedName name="Z_EF5A4981_C8E4_11D8_A2FC_006098EF8BA8_.wvu.Cols" localSheetId="1" hidden="1">'№4'!#REF!</definedName>
    <definedName name="Z_EF5A4981_C8E4_11D8_A2FC_006098EF8BA8_.wvu.PrintArea" localSheetId="1" hidden="1">'№4'!#REF!</definedName>
    <definedName name="Z_EF5A4981_C8E4_11D8_A2FC_006098EF8BA8_.wvu.PrintTitles" localSheetId="1" hidden="1">'№4'!$9:$9</definedName>
    <definedName name="Z_EFA5B1DC_5497_4E2C_A2B5_ED756C88CC7C_.wvu.Cols" localSheetId="1" hidden="1">'№4'!#REF!</definedName>
    <definedName name="Z_EFA5B1DC_5497_4E2C_A2B5_ED756C88CC7C_.wvu.FilterData" localSheetId="1" hidden="1">'№4'!#REF!</definedName>
    <definedName name="_xlnm.Print_Titles" localSheetId="1">'№4'!$9:$11</definedName>
    <definedName name="_xlnm.Print_Area" localSheetId="0">'№2'!$A$1:$C$49</definedName>
    <definedName name="_xlnm.Print_Area" localSheetId="1">'№4'!$A$1:$H$249</definedName>
    <definedName name="_xlnm.Print_Area" localSheetId="2">'№5'!$A$1:$C$28</definedName>
  </definedNames>
  <calcPr fullCalcOnLoad="1"/>
</workbook>
</file>

<file path=xl/sharedStrings.xml><?xml version="1.0" encoding="utf-8"?>
<sst xmlns="http://schemas.openxmlformats.org/spreadsheetml/2006/main" count="1142" uniqueCount="425">
  <si>
    <t>240</t>
  </si>
  <si>
    <t>00</t>
  </si>
  <si>
    <t>Глава муниципального образования</t>
  </si>
  <si>
    <t>7955900</t>
  </si>
  <si>
    <t xml:space="preserve">МЦП "Антикризисные меры в ЖКХ"
</t>
  </si>
  <si>
    <t>МДЦП "Софинансирование КЦП Развитие водоснабжения сельских населенных пунктов КК на 2008-2012 годы"</t>
  </si>
  <si>
    <t>Код</t>
  </si>
  <si>
    <t>Наименование дохода</t>
  </si>
  <si>
    <t>Сумма</t>
  </si>
  <si>
    <t>1 00 00000 00 0000 000</t>
  </si>
  <si>
    <t>Налог на доходы физических лиц</t>
  </si>
  <si>
    <t>2 00 00000 00 0000 000</t>
  </si>
  <si>
    <t>Безвозмездные поступления</t>
  </si>
  <si>
    <t>Всего доходов</t>
  </si>
  <si>
    <t>Земельный налог</t>
  </si>
  <si>
    <t>1 11 05035 10 0000 120</t>
  </si>
  <si>
    <t>2 02 01001 10 0000 151</t>
  </si>
  <si>
    <t>2 02 03015 10 0000 151</t>
  </si>
  <si>
    <t>2 02 03024 10 0000 151</t>
  </si>
  <si>
    <t>Дотации бюджетам поселений на выравнивание бюджетной обеспеченности</t>
  </si>
  <si>
    <t>2 02 02999 10 0000 151</t>
  </si>
  <si>
    <t>Прочие субсидии бюджетам поселений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</si>
  <si>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</si>
  <si>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</si>
  <si>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</si>
  <si>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Налоговые и неналоговые    доходы</t>
  </si>
  <si>
    <t>1 01 02000 01 0000 110</t>
  </si>
  <si>
    <t>1 05 03000 01 0000 110</t>
  </si>
  <si>
    <t>Единый сельскохозяйственный налог</t>
  </si>
  <si>
    <t>1 06 01030 10 0000 110</t>
  </si>
  <si>
    <t>Налог на имущество физических лиц, взимаемый по ставкам, применяемым  к объектам налогообложения, расположенным в границах поселений</t>
  </si>
  <si>
    <t>1 06 04000 02 0000 110</t>
  </si>
  <si>
    <t>Транспортный налог</t>
  </si>
  <si>
    <t>1 06 06000 00 0000 110</t>
  </si>
  <si>
    <t>1 09 04050 10 0000 110</t>
  </si>
  <si>
    <t>Земельный налог (по обязательствам, возникшим до 1 января 2006 года), мобилизуемый на территориях поселений</t>
  </si>
  <si>
    <t>2 18 05030 10 0000 151</t>
  </si>
  <si>
    <t>Доходы бюджетов поселений от возврата остатков субсидий и субвенций и иных МБТ, имеющих целевое назначение, прошлых лет из бюджетов МР</t>
  </si>
  <si>
    <t>(руб. коп.)</t>
  </si>
  <si>
    <t>№ п/п</t>
  </si>
  <si>
    <t>Наименование</t>
  </si>
  <si>
    <t>Коды бюджетной классификации</t>
  </si>
  <si>
    <t>Раздел</t>
  </si>
  <si>
    <t>Целевая статья</t>
  </si>
  <si>
    <t>5</t>
  </si>
  <si>
    <t>6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</si>
  <si>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</si>
  <si>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</si>
  <si>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</si>
  <si>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</si>
  <si>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04</t>
  </si>
  <si>
    <t>05</t>
  </si>
  <si>
    <t>07</t>
  </si>
  <si>
    <t>Прочие расходы</t>
  </si>
  <si>
    <t>013</t>
  </si>
  <si>
    <t>Резервные фонды</t>
  </si>
  <si>
    <t>12</t>
  </si>
  <si>
    <t>11</t>
  </si>
  <si>
    <t>Другие общегосударственные вопросы</t>
  </si>
  <si>
    <t>13</t>
  </si>
  <si>
    <t>14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</si>
  <si>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</si>
  <si>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</si>
  <si>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</si>
  <si>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</si>
  <si>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</si>
  <si>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</si>
  <si>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</si>
  <si>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</si>
  <si>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</si>
  <si>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</si>
  <si>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7950000</t>
  </si>
  <si>
    <t>003</t>
  </si>
  <si>
    <t>Жилищно-коммунальное хозяйство</t>
  </si>
  <si>
    <t>Коммунальное хозяйство</t>
  </si>
  <si>
    <t>Бюджетные инвестиции</t>
  </si>
  <si>
    <t>Целевые программы муниципальных образований</t>
  </si>
  <si>
    <t>Благоустройство</t>
  </si>
  <si>
    <t>Образование</t>
  </si>
  <si>
    <t>Молодежная политика и оздоровление детей</t>
  </si>
  <si>
    <t>08</t>
  </si>
  <si>
    <t>Культура</t>
  </si>
  <si>
    <t>Физическая культура и спорт</t>
  </si>
  <si>
    <t>Физкультурно-оздоровительная работа и спортивные мероприятия</t>
  </si>
  <si>
    <t>Субсидии юридическим лицам</t>
  </si>
  <si>
    <t>006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</si>
  <si>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</si>
  <si>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</si>
  <si>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№ п/п </t>
  </si>
  <si>
    <t xml:space="preserve">Наименование </t>
  </si>
  <si>
    <t>Вед</t>
  </si>
  <si>
    <t>Подраздел</t>
  </si>
  <si>
    <t>Вид расхода</t>
  </si>
  <si>
    <t>7</t>
  </si>
  <si>
    <t xml:space="preserve">ВСЕГО </t>
  </si>
  <si>
    <t>1.</t>
  </si>
  <si>
    <t>Обслуживание государственного и муниципального долга</t>
  </si>
  <si>
    <t>0900201</t>
  </si>
  <si>
    <t>017</t>
  </si>
  <si>
    <t>Муниципальная целевая программа "Поддержка и развитие Белореченского казачьего общества " на 2008-2010</t>
  </si>
  <si>
    <t>7958200</t>
  </si>
  <si>
    <t>2.</t>
  </si>
  <si>
    <t>3.</t>
  </si>
  <si>
    <t>2180100</t>
  </si>
  <si>
    <t>7957100</t>
  </si>
  <si>
    <t>7957000</t>
  </si>
  <si>
    <t>ВЦП "Осуществление антитеррористической деятельности на территории муниципального образования"</t>
  </si>
  <si>
    <t>7957400</t>
  </si>
  <si>
    <t>4.</t>
  </si>
  <si>
    <t>Мероприятия по землеустройству и землепользованию</t>
  </si>
  <si>
    <t>Ведомственные целевые программы</t>
  </si>
  <si>
    <t>5240000</t>
  </si>
  <si>
    <t>5226406</t>
  </si>
  <si>
    <t>ДЦП "Жилище"</t>
  </si>
  <si>
    <t>7952400</t>
  </si>
  <si>
    <t>ДЦП "Жилище" подпрограмма "Проектирование и строительство малоэтажных быстровозводимых жилых домов"</t>
  </si>
  <si>
    <t>7952401</t>
  </si>
  <si>
    <t xml:space="preserve">Мероприятия по развитию водоснабжения в сельской местности </t>
  </si>
  <si>
    <t>1001103</t>
  </si>
  <si>
    <t>7959400</t>
  </si>
  <si>
    <t>ВЦП "Развитие систем наружного освещения населенных пунктов Краснодарского края на 2011 год"</t>
  </si>
  <si>
    <t>5241700</t>
  </si>
  <si>
    <t>6000100</t>
  </si>
  <si>
    <t>6000200</t>
  </si>
  <si>
    <t>Прочие мероприятия по благоустройству городских округов и поселений</t>
  </si>
  <si>
    <t>6000500</t>
  </si>
  <si>
    <t>КЦП "Развитие и реконструкция (ремонт) систем наружного освещения населенных пунктов Краснодарского края" на 2008-2010 годы</t>
  </si>
  <si>
    <t>5224400</t>
  </si>
  <si>
    <t>7950200</t>
  </si>
  <si>
    <t>7957600</t>
  </si>
  <si>
    <t>Проведение мероприятий для детей и молодежи</t>
  </si>
  <si>
    <t xml:space="preserve">Культура, кинематография </t>
  </si>
  <si>
    <t xml:space="preserve">Физическая культура </t>
  </si>
  <si>
    <t>Сумма (рублей)</t>
  </si>
  <si>
    <t>Средства массовой информации</t>
  </si>
  <si>
    <t>Другие вопросы в области средств массовой информации</t>
  </si>
  <si>
    <t>Дорожное хозяйство (дорожные фонды)</t>
  </si>
  <si>
    <t>7955000</t>
  </si>
  <si>
    <t>Белореченского района</t>
  </si>
  <si>
    <t>Наименование кода администратора, группы, подгруппы, статьи, подстатьи, элемента, программы, кода экономической классификации доходов источников финансирования дефицита районного бюджета</t>
  </si>
  <si>
    <t>992 01 05 02 01 10 0000 510</t>
  </si>
  <si>
    <t>Увеличение прочих остатков денежных средств поселения</t>
  </si>
  <si>
    <t>Уменьшение прочих остатков денежных средств поселения</t>
  </si>
  <si>
    <t xml:space="preserve">                              к решению Совета</t>
  </si>
  <si>
    <t xml:space="preserve">                              Белореченского района</t>
  </si>
  <si>
    <t>Размещение ценных бумаг, выпущенных от имени муниципального образования</t>
  </si>
  <si>
    <t>Привлечение кредитов в бюджет муниципального образования, от кредитных организаций</t>
  </si>
  <si>
    <t>Привлечение кредитов в бюджет муниципального образования, от других бюджетов бюджетной системы Российской Федерации</t>
  </si>
  <si>
    <t>Выплаты по ценным бумагам, выпущенным от имени муниципального образования</t>
  </si>
  <si>
    <t>Погашение кредитов, привлеченных от кредитных организаций</t>
  </si>
  <si>
    <t>Погашение кредитов, привлеченных от других бюджетов бюджетной системы Российской Федерации</t>
  </si>
  <si>
    <t xml:space="preserve">                                                                         к решению Совета</t>
  </si>
  <si>
    <t xml:space="preserve">                                                                         Белореченского района</t>
  </si>
  <si>
    <t>МВЦП "Комплексные меры противодействия незаконному потреблению и обороту наркотических средств" на 2012 год</t>
  </si>
  <si>
    <t>(рублей)</t>
  </si>
  <si>
    <t>МДЦП «Обеспечение первичных мер пожарной безопасности» на 2012-2015 годы</t>
  </si>
  <si>
    <t xml:space="preserve">МВЦП "О привлечении граждан и их объединений к участию в обеспечении охраны общественного порядка на территории муниципального образования" на 2012 год </t>
  </si>
  <si>
    <t>МВЦП "Организация временного трудоустройства несовершеннолетних граждан в возрасте от 14 до 18 лет в поселении Белореченского района" на 2012 год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</si>
  <si>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</si>
  <si>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МДЦП "Энергосбережение и повышение энергетической эффективности" на 2011-2020 годы</t>
  </si>
  <si>
    <t>7952700</t>
  </si>
  <si>
    <t>Озеленение</t>
  </si>
  <si>
    <t>6000300</t>
  </si>
  <si>
    <t>Муниципальные целевые программы</t>
  </si>
  <si>
    <t>МДЦП "Софинансирование КДЦП "Содействие субъектам физической культуры и спорта и развитие массовго спорта на Кубани" на 2009-2012 годы"</t>
  </si>
  <si>
    <t>7952603</t>
  </si>
  <si>
    <t>Массовый спорт</t>
  </si>
  <si>
    <t>Краевые целевые программы</t>
  </si>
  <si>
    <t>Система газоснабжения ст-цы Пшехская Белореченского района. 1-я очередь строительства. Газопровод высокого давления</t>
  </si>
  <si>
    <t>5220000</t>
  </si>
  <si>
    <t>5221000</t>
  </si>
  <si>
    <t>709</t>
  </si>
  <si>
    <t>031</t>
  </si>
  <si>
    <t>Субсидии бюджетным учреждениям на иные цели</t>
  </si>
  <si>
    <t>2 02 04999 10 0000 151</t>
  </si>
  <si>
    <t xml:space="preserve">2 18 05010 10 0000 151 </t>
  </si>
  <si>
    <t>Прочие межбюджетные трансферты, передаваемые бюджетам поселений</t>
  </si>
  <si>
    <t>Строительство, реконструкция, капитальный ремонт, ремонт и содержание действующей сети автомобильных дорог общего пользования межмуниципального значения,  местного значения и искусственных сооружений на них</t>
  </si>
  <si>
    <t>5241300</t>
  </si>
  <si>
    <t>ВЦП "О подготовке градостроительной и землеустроительной документации на территории Краснодарского края" на 2012 - 2014 годы</t>
  </si>
  <si>
    <t>3380000</t>
  </si>
  <si>
    <t>Мероприятия в области строительства, архитектуры и градостроительства</t>
  </si>
  <si>
    <t>Организация и содержание мест захоронения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</si>
  <si>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</si>
  <si>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</si>
  <si>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ДКЦП "Газификация Краснодарского края (2012-2016 годы)"</t>
  </si>
  <si>
    <t>Капитальный ремонт</t>
  </si>
  <si>
    <t>4409903</t>
  </si>
  <si>
    <t>4429902</t>
  </si>
  <si>
    <t>Приобретение оборудования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</si>
  <si>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автономных учреждений)</t>
  </si>
  <si>
    <t>Субвенции  бюджетам поселений на выполнение передаваемых полномочий субъектов РФ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</si>
  <si>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</si>
  <si>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1 11 05013 10 0000 120</t>
  </si>
  <si>
    <t>8200200</t>
  </si>
  <si>
    <t>Поощрение победителей краевого конкурса на звание "Лучший орган территориального общественного самоуправления"</t>
  </si>
  <si>
    <t>8200000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</si>
  <si>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</si>
  <si>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</si>
  <si>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ВЦП "Капитальный ремонт, ремонт автомобильных дорог общего пользования населенных пунктов" на 2012-2014 годы</t>
  </si>
  <si>
    <t>5241501</t>
  </si>
  <si>
    <t>715</t>
  </si>
  <si>
    <t>Развитие сетей уличного освещения в ст. Пшехской Белореченского района</t>
  </si>
  <si>
    <t>1020201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</si>
  <si>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</si>
  <si>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716</t>
  </si>
  <si>
    <t>Проектировка и строительство летней эстрады с танцевальной площадкой на территории центрального парка в ст. Пшехской Белореченского района</t>
  </si>
  <si>
    <t>Бюджетные инвестиции в объекты капитального строительства, не включенные в целевые программы</t>
  </si>
  <si>
    <t>1020000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</si>
  <si>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</si>
  <si>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</si>
  <si>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2 02 04025 10 0000 151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</si>
  <si>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</si>
  <si>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 xml:space="preserve">     Белореченского района</t>
  </si>
  <si>
    <t xml:space="preserve">     к решению Совета</t>
  </si>
  <si>
    <t>Подготовка населения и организаций к действиям в чрезвычайной ситуации в мирное и военное время</t>
  </si>
  <si>
    <t xml:space="preserve">                                 к решению Совета</t>
  </si>
  <si>
    <t xml:space="preserve">                                 Приложение №2</t>
  </si>
  <si>
    <t xml:space="preserve">                                 Белореченского района</t>
  </si>
  <si>
    <t>992 01 00 00 00 00 0000 000</t>
  </si>
  <si>
    <t>Источники внутреннего финансирования дефицита      бюджета, всего</t>
  </si>
  <si>
    <t>992 01 03 00 00 00 0000 000</t>
  </si>
  <si>
    <t>Бюджетные кредиты от других бюджетов бюджетной системы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</si>
  <si>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</si>
  <si>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</si>
  <si>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бюджетами поселений кредитов от других бюджетов бюджетной системы Российской Федерации в валюте Российской Федерации</t>
  </si>
  <si>
    <t>000 01 03 01 00 00 0000 800</t>
  </si>
  <si>
    <t xml:space="preserve">Погашение бюджетных кредитов, полученных от других бюджетов бюджетной системы Российской
Федерации в валюте Российской Федерации
</t>
  </si>
  <si>
    <t>992 01 05 00 00 00 0000 000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</si>
  <si>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</si>
  <si>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</si>
  <si>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</si>
  <si>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</si>
  <si>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</si>
  <si>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</si>
  <si>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</si>
  <si>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</si>
  <si>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</si>
  <si>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</si>
  <si>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</si>
  <si>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</si>
  <si>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</si>
  <si>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992 01 05 02 01 10 0000 610</t>
  </si>
  <si>
    <t>411</t>
  </si>
  <si>
    <t>Бюджетные инвестиции в объекты муниципальной собственности казенным учреждениям вне рамок оборонного заказа</t>
  </si>
  <si>
    <t>Обслуживание государственного внутреннего и муниципального долга</t>
  </si>
  <si>
    <t>992 01 03 01 00 10 0000 710</t>
  </si>
  <si>
    <t xml:space="preserve">992 01 03 01 00 10 0000 810
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</si>
  <si>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</si>
  <si>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</si>
  <si>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2 02 00000 00 0000 000</t>
  </si>
  <si>
    <t>Безвозмездные поступления от других бюджетов бюджетной системы РФ</t>
  </si>
  <si>
    <t>2 19 05000 10 0000 151</t>
  </si>
  <si>
    <t>9</t>
  </si>
  <si>
    <t>Иные закупки товаров, работ и услуг</t>
  </si>
  <si>
    <t>2 02 01003 10 0000 151</t>
  </si>
  <si>
    <t>Дотации бюджетам на поддержку мер по обеспечению сбалансированности бюджетов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</si>
  <si>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</si>
  <si>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</si>
  <si>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</si>
  <si>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51 0 0000</t>
  </si>
  <si>
    <t>51 1 0000</t>
  </si>
  <si>
    <t>52 1 0000</t>
  </si>
  <si>
    <t>52 1 0019</t>
  </si>
  <si>
    <t>Расходы на обеспечение функций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</si>
  <si>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</si>
  <si>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</si>
  <si>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52 0 0000</t>
  </si>
  <si>
    <t>53 0 0000</t>
  </si>
  <si>
    <t>54 0 0000</t>
  </si>
  <si>
    <t>55 0 0000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</si>
  <si>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</si>
  <si>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</si>
  <si>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200</t>
  </si>
  <si>
    <t>Закупка товаров, работ и услуг для государственных (муниципальных)нужд</t>
  </si>
  <si>
    <t>800</t>
  </si>
  <si>
    <t>Иные бюджетные ассигнования</t>
  </si>
  <si>
    <t>52 2 0000</t>
  </si>
  <si>
    <t xml:space="preserve">Осуществление отдельных государственных полномочий  </t>
  </si>
  <si>
    <t>52 2 6019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</si>
  <si>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</si>
  <si>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62 0 0000</t>
  </si>
  <si>
    <t>Обеспечение деятельности контрольно-счетной палаты</t>
  </si>
  <si>
    <t>62 2 0000</t>
  </si>
  <si>
    <t>Контрольно-счетная палата МО</t>
  </si>
  <si>
    <t>62 2 2500</t>
  </si>
  <si>
    <t xml:space="preserve">Расходы на выполнение полномочий, переданных из поселений </t>
  </si>
  <si>
    <t>Обеспечение проведения выборов и референдумов</t>
  </si>
  <si>
    <t>99 0 0000</t>
  </si>
  <si>
    <t>99 0 1026</t>
  </si>
  <si>
    <t>Другие непрограммные направления деятельности органов местного самоуправления</t>
  </si>
  <si>
    <t>Организация и проведение выборов</t>
  </si>
  <si>
    <t>52 3 0000</t>
  </si>
  <si>
    <t xml:space="preserve">Финансовое обеспечение непредвиденных расходов </t>
  </si>
  <si>
    <t>52 3 2059</t>
  </si>
  <si>
    <t>Резервные фонды администрации</t>
  </si>
  <si>
    <t>Управление имуществом</t>
  </si>
  <si>
    <t>53 1 0000</t>
  </si>
  <si>
    <t>Мероприятия в рамках управления имуществом</t>
  </si>
  <si>
    <t>53 1 2500</t>
  </si>
  <si>
    <t>99 0 1045</t>
  </si>
  <si>
    <t>Развитие территориального общественного самоуправления</t>
  </si>
  <si>
    <t>52 2 5118</t>
  </si>
  <si>
    <t>Обеспечение безопасности населения</t>
  </si>
  <si>
    <t>54 1 0000</t>
  </si>
  <si>
    <t>Мероприятия по предупреждению и ликвидации последствий чрезвычайных ситуаций и стихийных бедствий</t>
  </si>
  <si>
    <t>54 1 1001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</si>
  <si>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</si>
  <si>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54 1 1002</t>
  </si>
  <si>
    <t>54 1 1019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</si>
  <si>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</si>
  <si>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54 2 1020</t>
  </si>
  <si>
    <t>Обеспечение мер пожарной  безопасности</t>
  </si>
  <si>
    <t xml:space="preserve">54 2 1020 </t>
  </si>
  <si>
    <t>54 3 0000</t>
  </si>
  <si>
    <t>54 3 1022</t>
  </si>
  <si>
    <t>Профилактика терроризма и экстремизма, безопасности жизнидеятельности населения</t>
  </si>
  <si>
    <t>Экономическое развитие и инновационная экономика</t>
  </si>
  <si>
    <t>55 1 0000</t>
  </si>
  <si>
    <t>Содержание, строительство и ремонт дорог</t>
  </si>
  <si>
    <t>55 1 1025</t>
  </si>
  <si>
    <t>400</t>
  </si>
  <si>
    <t>55 1 6527</t>
  </si>
  <si>
    <t>Капитальный ремонт, ремонт автомобильных дорог общего пользования населенных пунктов</t>
  </si>
  <si>
    <t>55 0 1023</t>
  </si>
  <si>
    <t>55 0 1024</t>
  </si>
  <si>
    <t>55 0 6030</t>
  </si>
  <si>
    <t>58 0 0000</t>
  </si>
  <si>
    <t>Поддержка жилищно - коммунального хозяйства</t>
  </si>
  <si>
    <t>58 2 0000</t>
  </si>
  <si>
    <t>Развитие коммунального хозяйства</t>
  </si>
  <si>
    <t>58 2 1027</t>
  </si>
  <si>
    <t>Мероприятия в области коммунального хозяйства</t>
  </si>
  <si>
    <t>58 2 1028</t>
  </si>
  <si>
    <t>58 3 0000</t>
  </si>
  <si>
    <t>Мероприятия в области благоустройства</t>
  </si>
  <si>
    <t>58 3 1030</t>
  </si>
  <si>
    <t>Оплата за уличное освещение и его техническое облуживание</t>
  </si>
  <si>
    <t>58 3 6538</t>
  </si>
  <si>
    <t>Развитие систем наружного освещения населенных пунктов</t>
  </si>
  <si>
    <t>58 3 1031</t>
  </si>
  <si>
    <t>58 3 1032</t>
  </si>
  <si>
    <t>58 3 1033</t>
  </si>
  <si>
    <t>56 0 0000</t>
  </si>
  <si>
    <t>Молодежная политика, оздоровление, занятость детей и подростков</t>
  </si>
  <si>
    <t>56 4 0000</t>
  </si>
  <si>
    <t>Другие мероприятия в области молодежной политики</t>
  </si>
  <si>
    <t>56 4 1035</t>
  </si>
  <si>
    <t>65 0 0000</t>
  </si>
  <si>
    <t>Обеспечение населения услугами по организации досуга и услугами организаций культуры</t>
  </si>
  <si>
    <t>65 2 0000</t>
  </si>
  <si>
    <t>Клубы</t>
  </si>
  <si>
    <t>600</t>
  </si>
  <si>
    <t>65 2 0059</t>
  </si>
  <si>
    <t>Расходы на обеспечение деятельности (оказание услуг) муниципальных учреждений</t>
  </si>
  <si>
    <t>Предоставление субсидий муниципальным бюджетным, автономным учреждениям и иным некоммерческим организациям</t>
  </si>
  <si>
    <t>Осуществление капитального ремонта</t>
  </si>
  <si>
    <t>65 2 0902</t>
  </si>
  <si>
    <t>65 3 0000</t>
  </si>
  <si>
    <t>Услуги библиотек</t>
  </si>
  <si>
    <t>65 3 0059</t>
  </si>
  <si>
    <t>65 3 0902</t>
  </si>
  <si>
    <t>67 0 0000</t>
  </si>
  <si>
    <t>Развитие физической культуры и спорта</t>
  </si>
  <si>
    <t>67 2 0000</t>
  </si>
  <si>
    <t>67 2 1016</t>
  </si>
  <si>
    <t>Мероприятия в области спорта и физической культуры</t>
  </si>
  <si>
    <t>52 7 0000</t>
  </si>
  <si>
    <t xml:space="preserve">МВЦП "Повышение информированности населения о деятельности органов власти" </t>
  </si>
  <si>
    <t>52 7 1007</t>
  </si>
  <si>
    <t>Реализация мероприятий ведомственной целевой программы</t>
  </si>
  <si>
    <t>61 0 0000</t>
  </si>
  <si>
    <t>61 3 0000</t>
  </si>
  <si>
    <t>61 3 1009</t>
  </si>
  <si>
    <t>700</t>
  </si>
  <si>
    <t>Управление муниципальными финансами</t>
  </si>
  <si>
    <t>Управление муниципальным долгом и муниципальными финансовыми активами</t>
  </si>
  <si>
    <t>Процентные платежи по муниципальному долгу муниципального образования</t>
  </si>
  <si>
    <t>Обслуживание муниципального долга</t>
  </si>
  <si>
    <t>53 1 1011</t>
  </si>
  <si>
    <t>Управление муниципальным имуществом, связанное с оценкой недвижимости, признанием прав и регулиролванием отношений в сфере собственности</t>
  </si>
  <si>
    <t>1 16 51040 02 0000 140</t>
  </si>
  <si>
    <t>1 03 02000 01 0000 110</t>
  </si>
  <si>
    <t>Акцизы по подакцизным товарам (продукции), производимым на территории Российской Федерации:</t>
  </si>
  <si>
    <t>в том числе:</t>
  </si>
  <si>
    <t>1 03 02230 01 0000 110</t>
  </si>
  <si>
    <t>1 03 02240 01 0000 110</t>
  </si>
  <si>
    <t>1 03 02250 01 0000 110</t>
  </si>
  <si>
    <t>1 03 02260 01 0000 110</t>
  </si>
  <si>
    <t>Обеспечение деятельности главы органа исполнительной власти</t>
  </si>
  <si>
    <t>54 2 0000</t>
  </si>
  <si>
    <t xml:space="preserve">Мероприятия в области обеспечения пожарной безопасности </t>
  </si>
  <si>
    <t xml:space="preserve">Подготовка градостроительной и землеустроительной документации
</t>
  </si>
  <si>
    <t>51 1 0019</t>
  </si>
  <si>
    <t xml:space="preserve">                                 Черниговского сельского поселения</t>
  </si>
  <si>
    <t>Объем поступлений доходов в бюджет Черниговского сельского поселения Белореченского района по кодам видов (подвидов) классификации доходов бюджетов на 2014 год</t>
  </si>
  <si>
    <t xml:space="preserve">     Черниговского сельского поселения</t>
  </si>
  <si>
    <t>Администрация Черниговского сельского поселения</t>
  </si>
  <si>
    <t>МВЦП "Противодействие коррупции"</t>
  </si>
  <si>
    <t>52 8 0000</t>
  </si>
  <si>
    <t>52 8 1007</t>
  </si>
  <si>
    <t xml:space="preserve">                              Черниговского сельского поселения</t>
  </si>
  <si>
    <t>Источники внутреннего финансирования дефицита бюджета Черниговского сельского поселения на 2014 год</t>
  </si>
  <si>
    <t xml:space="preserve">                                                                         Черниговского сельского поселения</t>
  </si>
  <si>
    <t>Программа муниципальных внутренних заимствований
Черниговского сельского поселения  Белореченского района на 2014 год</t>
  </si>
  <si>
    <t>С.В.Гордеева</t>
  </si>
  <si>
    <t>Глава</t>
  </si>
  <si>
    <t>Черниговского сельского поселения</t>
  </si>
  <si>
    <t xml:space="preserve">                                                                         от  25.12.2013 года № 179</t>
  </si>
  <si>
    <t xml:space="preserve">     Приложение №4</t>
  </si>
  <si>
    <t xml:space="preserve">                              Приложение №5</t>
  </si>
  <si>
    <t xml:space="preserve">                                                                         Приложение №6</t>
  </si>
  <si>
    <t>Ведомственная структура расходов бюджета Черниговского сельского поселения Белореченского района на 2014 год, перечень разделов, подразделов, целевых статей (муниципальных программ и не программных направлений деятельности), групп видов расходов бюджета поселения</t>
  </si>
  <si>
    <t>2014 год</t>
  </si>
  <si>
    <t>Обеспечение проведение выборов и референдумов</t>
  </si>
  <si>
    <t>Другие непрограммые направления деятельности органов местного самоуправления</t>
  </si>
  <si>
    <t>Другие вопросы в области культуры, кинематографии</t>
  </si>
  <si>
    <t>Другие мероприятия в области культуры</t>
  </si>
  <si>
    <t>65 9 0000</t>
  </si>
  <si>
    <t>Охрана и сохранение объектов культурного наследия местного значения</t>
  </si>
  <si>
    <t>65 9 1037</t>
  </si>
  <si>
    <t>Предоставление субсидий бюджетным, автономным учреждениям и иным некомерческим организациям</t>
  </si>
  <si>
    <t xml:space="preserve">                                 от  17 марта  2014 года № 189</t>
  </si>
  <si>
    <t xml:space="preserve">     от   17 марта  2014 года № 189</t>
  </si>
  <si>
    <t xml:space="preserve">                              от 17 марта 2014 года № 189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</si>
</sst>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"/>
    <numFmt numFmtId="166" formatCode="0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 style="thin"/>
      <top>
        <color indexed="63"/>
      </top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2" fontId="4" fillId="0" borderId="0" xfId="0" applyNumberFormat="1" applyFont="1" applyFill="1" applyBorder="1" applyAlignment="1">
      <alignment horizontal="justify" vertical="top" wrapText="1"/>
    </xf>
    <xf numFmtId="0" fontId="5" fillId="0" borderId="0" xfId="0" applyFont="1" applyAlignment="1">
      <alignment/>
    </xf>
    <xf numFmtId="0" fontId="2" fillId="0" borderId="0" xfId="54" applyFont="1" applyAlignment="1">
      <alignment horizontal="left" wrapText="1"/>
      <protection/>
    </xf>
    <xf numFmtId="0" fontId="2" fillId="0" borderId="0" xfId="54" applyFont="1">
      <alignment/>
      <protection/>
    </xf>
    <xf numFmtId="0" fontId="10" fillId="0" borderId="10" xfId="54" applyFont="1" applyBorder="1" applyAlignment="1">
      <alignment vertical="top" wrapText="1"/>
      <protection/>
    </xf>
    <xf numFmtId="0" fontId="2" fillId="0" borderId="0" xfId="54" applyFont="1" applyAlignment="1">
      <alignment vertical="top"/>
      <protection/>
    </xf>
    <xf numFmtId="0" fontId="2" fillId="0" borderId="0" xfId="54" applyFont="1" applyBorder="1" applyAlignment="1">
      <alignment vertical="top" wrapText="1"/>
      <protection/>
    </xf>
    <xf numFmtId="49" fontId="2" fillId="0" borderId="0" xfId="54" applyNumberFormat="1" applyFont="1" applyBorder="1" applyAlignment="1">
      <alignment horizontal="justify" vertical="top" wrapText="1"/>
      <protection/>
    </xf>
    <xf numFmtId="4" fontId="2" fillId="0" borderId="0" xfId="54" applyNumberFormat="1" applyFont="1" applyBorder="1" applyAlignment="1">
      <alignment horizontal="right" vertical="top"/>
      <protection/>
    </xf>
    <xf numFmtId="49" fontId="2" fillId="0" borderId="0" xfId="54" applyNumberFormat="1" applyFont="1" applyBorder="1" applyAlignment="1">
      <alignment horizontal="justify" vertical="top"/>
      <protection/>
    </xf>
    <xf numFmtId="0" fontId="2" fillId="0" borderId="0" xfId="54" applyFont="1" applyBorder="1" applyAlignment="1">
      <alignment horizontal="right" vertical="top"/>
      <protection/>
    </xf>
    <xf numFmtId="0" fontId="10" fillId="0" borderId="0" xfId="54" applyFont="1" applyBorder="1" applyAlignment="1">
      <alignment horizontal="left" vertical="top" wrapText="1"/>
      <protection/>
    </xf>
    <xf numFmtId="4" fontId="10" fillId="0" borderId="0" xfId="54" applyNumberFormat="1" applyFont="1" applyBorder="1" applyAlignment="1">
      <alignment horizontal="right" vertical="top"/>
      <protection/>
    </xf>
    <xf numFmtId="0" fontId="2" fillId="0" borderId="0" xfId="54" applyFont="1" applyAlignment="1">
      <alignment horizontal="left" vertical="top"/>
      <protection/>
    </xf>
    <xf numFmtId="0" fontId="2" fillId="0" borderId="0" xfId="54" applyFont="1" applyBorder="1" applyAlignment="1">
      <alignment vertical="top" wrapText="1"/>
      <protection/>
    </xf>
    <xf numFmtId="49" fontId="2" fillId="0" borderId="0" xfId="54" applyNumberFormat="1" applyFont="1" applyBorder="1" applyAlignment="1">
      <alignment horizontal="justify" vertical="top" wrapText="1"/>
      <protection/>
    </xf>
    <xf numFmtId="0" fontId="2" fillId="0" borderId="0" xfId="54" applyFont="1" applyBorder="1" applyAlignment="1">
      <alignment vertical="top"/>
      <protection/>
    </xf>
    <xf numFmtId="0" fontId="10" fillId="0" borderId="0" xfId="54" applyFont="1" applyBorder="1" applyAlignment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32" borderId="0" xfId="56" applyFont="1" applyFill="1" applyAlignment="1">
      <alignment horizontal="center" vertical="top"/>
      <protection/>
    </xf>
    <xf numFmtId="0" fontId="7" fillId="32" borderId="0" xfId="56" applyFont="1" applyFill="1" applyAlignment="1">
      <alignment horizontal="left"/>
      <protection/>
    </xf>
    <xf numFmtId="0" fontId="7" fillId="32" borderId="0" xfId="56" applyFont="1" applyFill="1">
      <alignment/>
      <protection/>
    </xf>
    <xf numFmtId="0" fontId="8" fillId="32" borderId="0" xfId="56" applyFont="1" applyFill="1">
      <alignment/>
      <protection/>
    </xf>
    <xf numFmtId="164" fontId="7" fillId="32" borderId="0" xfId="56" applyNumberFormat="1" applyFont="1" applyFill="1" applyAlignment="1">
      <alignment horizontal="center" wrapText="1"/>
      <protection/>
    </xf>
    <xf numFmtId="0" fontId="7" fillId="32" borderId="0" xfId="56" applyFont="1" applyFill="1" applyAlignment="1">
      <alignment horizontal="center" vertical="center"/>
      <protection/>
    </xf>
    <xf numFmtId="0" fontId="7" fillId="32" borderId="0" xfId="56" applyFont="1" applyFill="1" applyAlignment="1">
      <alignment horizontal="center"/>
      <protection/>
    </xf>
    <xf numFmtId="0" fontId="8" fillId="32" borderId="0" xfId="56" applyFont="1" applyFill="1" applyAlignment="1">
      <alignment horizontal="center"/>
      <protection/>
    </xf>
    <xf numFmtId="0" fontId="7" fillId="32" borderId="0" xfId="56" applyFont="1" applyFill="1" applyAlignment="1">
      <alignment/>
      <protection/>
    </xf>
    <xf numFmtId="3" fontId="8" fillId="32" borderId="0" xfId="56" applyNumberFormat="1" applyFont="1" applyFill="1">
      <alignment/>
      <protection/>
    </xf>
    <xf numFmtId="3" fontId="8" fillId="32" borderId="0" xfId="56" applyNumberFormat="1" applyFont="1" applyFill="1" applyAlignment="1">
      <alignment horizontal="center"/>
      <protection/>
    </xf>
    <xf numFmtId="3" fontId="8" fillId="32" borderId="0" xfId="56" applyNumberFormat="1" applyFont="1" applyFill="1" applyAlignment="1">
      <alignment/>
      <protection/>
    </xf>
    <xf numFmtId="3" fontId="8" fillId="32" borderId="0" xfId="56" applyNumberFormat="1" applyFont="1" applyFill="1" applyAlignment="1">
      <alignment horizontal="center" vertical="center"/>
      <protection/>
    </xf>
    <xf numFmtId="3" fontId="8" fillId="32" borderId="0" xfId="56" applyNumberFormat="1" applyFont="1" applyFill="1" applyBorder="1" applyAlignment="1">
      <alignment horizontal="right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0" fontId="7" fillId="32" borderId="0" xfId="56" applyFont="1" applyFill="1" applyBorder="1">
      <alignment/>
      <protection/>
    </xf>
    <xf numFmtId="3" fontId="8" fillId="32" borderId="0" xfId="56" applyNumberFormat="1" applyFont="1" applyFill="1" applyBorder="1">
      <alignment/>
      <protection/>
    </xf>
    <xf numFmtId="0" fontId="2" fillId="0" borderId="0" xfId="54" applyFont="1" applyBorder="1" applyAlignment="1">
      <alignment vertical="top" wrapText="1"/>
      <protection/>
    </xf>
    <xf numFmtId="49" fontId="2" fillId="0" borderId="0" xfId="54" applyNumberFormat="1" applyFont="1" applyBorder="1" applyAlignment="1">
      <alignment horizontal="justify" vertical="top" wrapText="1"/>
      <protection/>
    </xf>
    <xf numFmtId="4" fontId="2" fillId="0" borderId="0" xfId="54" applyNumberFormat="1" applyFont="1" applyBorder="1" applyAlignment="1">
      <alignment horizontal="right" vertical="top"/>
      <protection/>
    </xf>
    <xf numFmtId="0" fontId="4" fillId="0" borderId="0" xfId="0" applyFont="1" applyAlignment="1">
      <alignment vertical="top"/>
    </xf>
    <xf numFmtId="49" fontId="2" fillId="0" borderId="0" xfId="54" applyNumberFormat="1" applyFont="1" applyBorder="1" applyAlignment="1">
      <alignment horizontal="justify" vertical="top" wrapText="1"/>
      <protection/>
    </xf>
    <xf numFmtId="0" fontId="4" fillId="0" borderId="0" xfId="0" applyFont="1" applyAlignment="1">
      <alignment horizontal="justify"/>
    </xf>
    <xf numFmtId="0" fontId="2" fillId="0" borderId="0" xfId="54" applyNumberFormat="1" applyFont="1" applyAlignment="1">
      <alignment vertical="top"/>
      <protection/>
    </xf>
    <xf numFmtId="49" fontId="10" fillId="0" borderId="10" xfId="54" applyNumberFormat="1" applyFont="1" applyBorder="1" applyAlignment="1">
      <alignment horizontal="justify" vertical="top" wrapText="1"/>
      <protection/>
    </xf>
    <xf numFmtId="0" fontId="2" fillId="0" borderId="0" xfId="54" applyNumberFormat="1" applyFont="1" applyAlignment="1">
      <alignment horizontal="justify" vertical="top"/>
      <protection/>
    </xf>
    <xf numFmtId="49" fontId="10" fillId="0" borderId="0" xfId="54" applyNumberFormat="1" applyFont="1" applyBorder="1" applyAlignment="1">
      <alignment horizontal="justify" vertical="top" wrapText="1"/>
      <protection/>
    </xf>
    <xf numFmtId="0" fontId="2" fillId="0" borderId="0" xfId="54" applyFont="1" applyAlignment="1">
      <alignment horizontal="justify"/>
      <protection/>
    </xf>
    <xf numFmtId="0" fontId="4" fillId="0" borderId="0" xfId="0" applyFont="1" applyAlignment="1">
      <alignment vertical="top" wrapText="1"/>
    </xf>
    <xf numFmtId="0" fontId="4" fillId="32" borderId="0" xfId="56" applyFont="1" applyFill="1" applyAlignment="1">
      <alignment horizontal="left"/>
      <protection/>
    </xf>
    <xf numFmtId="3" fontId="4" fillId="0" borderId="11" xfId="0" applyNumberFormat="1" applyFont="1" applyBorder="1" applyAlignment="1">
      <alignment horizontal="center" vertical="center"/>
    </xf>
    <xf numFmtId="3" fontId="8" fillId="32" borderId="0" xfId="56" applyNumberFormat="1" applyFont="1" applyFill="1" applyAlignment="1">
      <alignment vertical="top"/>
      <protection/>
    </xf>
    <xf numFmtId="0" fontId="7" fillId="32" borderId="0" xfId="56" applyFont="1" applyFill="1" applyAlignment="1">
      <alignment vertical="top"/>
      <protection/>
    </xf>
    <xf numFmtId="0" fontId="8" fillId="32" borderId="0" xfId="56" applyFont="1" applyFill="1" applyAlignment="1">
      <alignment horizontal="center" vertical="top"/>
      <protection/>
    </xf>
    <xf numFmtId="0" fontId="7" fillId="32" borderId="11" xfId="56" applyFont="1" applyFill="1" applyBorder="1" applyAlignment="1">
      <alignment horizontal="center" vertical="center" wrapText="1"/>
      <protection/>
    </xf>
    <xf numFmtId="0" fontId="8" fillId="32" borderId="0" xfId="56" applyFont="1" applyFill="1" applyBorder="1" applyAlignment="1">
      <alignment horizontal="center" wrapText="1"/>
      <protection/>
    </xf>
    <xf numFmtId="49" fontId="8" fillId="32" borderId="0" xfId="56" applyNumberFormat="1" applyFont="1" applyFill="1" applyBorder="1" applyAlignment="1">
      <alignment horizontal="center" vertical="top" wrapText="1"/>
      <protection/>
    </xf>
    <xf numFmtId="49" fontId="8" fillId="32" borderId="0" xfId="56" applyNumberFormat="1" applyFont="1" applyFill="1" applyBorder="1" applyAlignment="1">
      <alignment horizontal="center" wrapText="1"/>
      <protection/>
    </xf>
    <xf numFmtId="0" fontId="4" fillId="32" borderId="0" xfId="56" applyFont="1" applyFill="1" applyBorder="1" applyAlignment="1">
      <alignment horizontal="left" wrapText="1"/>
      <protection/>
    </xf>
    <xf numFmtId="49" fontId="4" fillId="32" borderId="0" xfId="56" applyNumberFormat="1" applyFont="1" applyFill="1" applyBorder="1" applyAlignment="1">
      <alignment horizontal="center"/>
      <protection/>
    </xf>
    <xf numFmtId="0" fontId="8" fillId="32" borderId="0" xfId="56" applyNumberFormat="1" applyFont="1" applyFill="1" applyBorder="1" applyAlignment="1">
      <alignment horizontal="center" vertical="top" wrapText="1"/>
      <protection/>
    </xf>
    <xf numFmtId="0" fontId="7" fillId="32" borderId="0" xfId="56" applyFont="1" applyFill="1" applyBorder="1" applyAlignment="1">
      <alignment horizontal="center" vertical="center" wrapText="1"/>
      <protection/>
    </xf>
    <xf numFmtId="49" fontId="7" fillId="32" borderId="0" xfId="56" applyNumberFormat="1" applyFont="1" applyFill="1" applyBorder="1" applyAlignment="1">
      <alignment horizontal="center" wrapText="1"/>
      <protection/>
    </xf>
    <xf numFmtId="3" fontId="7" fillId="32" borderId="0" xfId="56" applyNumberFormat="1" applyFont="1" applyFill="1" applyAlignment="1">
      <alignment/>
      <protection/>
    </xf>
    <xf numFmtId="49" fontId="7" fillId="32" borderId="0" xfId="56" applyNumberFormat="1" applyFont="1" applyFill="1" applyBorder="1" applyAlignment="1">
      <alignment horizontal="center" vertical="top" wrapText="1"/>
      <protection/>
    </xf>
    <xf numFmtId="3" fontId="7" fillId="32" borderId="0" xfId="56" applyNumberFormat="1" applyFont="1" applyFill="1" applyAlignment="1">
      <alignment vertical="top"/>
      <protection/>
    </xf>
    <xf numFmtId="3" fontId="7" fillId="32" borderId="0" xfId="56" applyNumberFormat="1" applyFont="1" applyFill="1">
      <alignment/>
      <protection/>
    </xf>
    <xf numFmtId="0" fontId="2" fillId="0" borderId="0" xfId="54" applyFont="1" applyAlignment="1">
      <alignment horizontal="left" wrapText="1"/>
      <protection/>
    </xf>
    <xf numFmtId="0" fontId="10" fillId="0" borderId="14" xfId="54" applyFont="1" applyBorder="1" applyAlignment="1">
      <alignment horizontal="center" wrapText="1"/>
      <protection/>
    </xf>
    <xf numFmtId="0" fontId="4" fillId="0" borderId="0" xfId="0" applyFont="1" applyAlignment="1">
      <alignment/>
    </xf>
    <xf numFmtId="0" fontId="4" fillId="0" borderId="0" xfId="55" applyFont="1" applyFill="1" applyAlignment="1">
      <alignment horizontal="right"/>
      <protection/>
    </xf>
    <xf numFmtId="4" fontId="2" fillId="0" borderId="0" xfId="54" applyNumberFormat="1" applyFont="1">
      <alignment/>
      <protection/>
    </xf>
    <xf numFmtId="0" fontId="2" fillId="0" borderId="0" xfId="54" applyFont="1" applyBorder="1" applyAlignment="1">
      <alignment horizontal="left" vertical="top" wrapText="1"/>
      <protection/>
    </xf>
    <xf numFmtId="49" fontId="2" fillId="0" borderId="0" xfId="54" applyNumberFormat="1" applyFont="1" applyBorder="1" applyAlignment="1">
      <alignment horizontal="justify" vertical="top" wrapText="1"/>
      <protection/>
    </xf>
    <xf numFmtId="16" fontId="7" fillId="32" borderId="0" xfId="56" applyNumberFormat="1" applyFont="1" applyFill="1" applyAlignment="1">
      <alignment/>
      <protection/>
    </xf>
    <xf numFmtId="49" fontId="8" fillId="33" borderId="0" xfId="56" applyNumberFormat="1" applyFont="1" applyFill="1" applyBorder="1" applyAlignment="1">
      <alignment horizontal="center" wrapText="1"/>
      <protection/>
    </xf>
    <xf numFmtId="3" fontId="8" fillId="33" borderId="0" xfId="56" applyNumberFormat="1" applyFont="1" applyFill="1" applyAlignment="1">
      <alignment/>
      <protection/>
    </xf>
    <xf numFmtId="0" fontId="7" fillId="33" borderId="0" xfId="56" applyFont="1" applyFill="1" applyAlignment="1">
      <alignment/>
      <protection/>
    </xf>
    <xf numFmtId="49" fontId="7" fillId="32" borderId="0" xfId="56" applyNumberFormat="1" applyFont="1" applyFill="1" applyAlignment="1">
      <alignment/>
      <protection/>
    </xf>
    <xf numFmtId="0" fontId="4" fillId="32" borderId="11" xfId="56" applyFont="1" applyFill="1" applyBorder="1" applyAlignment="1">
      <alignment horizontal="center" wrapText="1"/>
      <protection/>
    </xf>
    <xf numFmtId="0" fontId="4" fillId="32" borderId="11" xfId="56" applyFont="1" applyFill="1" applyBorder="1" applyAlignment="1">
      <alignment horizontal="center"/>
      <protection/>
    </xf>
    <xf numFmtId="0" fontId="7" fillId="32" borderId="11" xfId="56" applyFont="1" applyFill="1" applyBorder="1" applyAlignment="1">
      <alignment horizontal="center" wrapText="1"/>
      <protection/>
    </xf>
    <xf numFmtId="49" fontId="7" fillId="32" borderId="11" xfId="56" applyNumberFormat="1" applyFont="1" applyFill="1" applyBorder="1" applyAlignment="1">
      <alignment horizontal="center" wrapText="1"/>
      <protection/>
    </xf>
    <xf numFmtId="49" fontId="4" fillId="32" borderId="11" xfId="56" applyNumberFormat="1" applyFont="1" applyFill="1" applyBorder="1" applyAlignment="1">
      <alignment horizontal="center" wrapText="1"/>
      <protection/>
    </xf>
    <xf numFmtId="0" fontId="4" fillId="32" borderId="0" xfId="56" applyFont="1" applyFill="1" applyBorder="1" applyAlignment="1">
      <alignment horizontal="center" wrapText="1"/>
      <protection/>
    </xf>
    <xf numFmtId="49" fontId="4" fillId="32" borderId="0" xfId="56" applyNumberFormat="1" applyFont="1" applyFill="1" applyBorder="1" applyAlignment="1">
      <alignment horizontal="center" wrapText="1"/>
      <protection/>
    </xf>
    <xf numFmtId="0" fontId="4" fillId="32" borderId="0" xfId="56" applyFont="1" applyFill="1" applyBorder="1" applyAlignment="1">
      <alignment horizontal="center"/>
      <protection/>
    </xf>
    <xf numFmtId="0" fontId="3" fillId="0" borderId="11" xfId="0" applyFont="1" applyBorder="1" applyAlignment="1">
      <alignment horizontal="center" vertical="center" wrapText="1"/>
    </xf>
    <xf numFmtId="4" fontId="10" fillId="0" borderId="10" xfId="54" applyNumberFormat="1" applyFont="1" applyBorder="1" applyAlignment="1">
      <alignment horizontal="right" wrapText="1"/>
      <protection/>
    </xf>
    <xf numFmtId="4" fontId="2" fillId="0" borderId="0" xfId="54" applyNumberFormat="1" applyFont="1" applyBorder="1" applyAlignment="1">
      <alignment horizontal="right"/>
      <protection/>
    </xf>
    <xf numFmtId="0" fontId="2" fillId="0" borderId="0" xfId="54" applyFont="1" applyBorder="1" applyAlignment="1">
      <alignment horizontal="right"/>
      <protection/>
    </xf>
    <xf numFmtId="4" fontId="10" fillId="0" borderId="0" xfId="54" applyNumberFormat="1" applyFont="1" applyBorder="1" applyAlignment="1">
      <alignment horizontal="right"/>
      <protection/>
    </xf>
    <xf numFmtId="4" fontId="2" fillId="0" borderId="0" xfId="54" applyNumberFormat="1" applyFont="1" applyBorder="1" applyAlignment="1">
      <alignment horizontal="right"/>
      <protection/>
    </xf>
    <xf numFmtId="4" fontId="2" fillId="0" borderId="0" xfId="54" applyNumberFormat="1" applyFont="1" applyBorder="1" applyAlignment="1">
      <alignment horizontal="right"/>
      <protection/>
    </xf>
    <xf numFmtId="0" fontId="4" fillId="33" borderId="0" xfId="0" applyFont="1" applyFill="1" applyAlignment="1">
      <alignment vertical="top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center" wrapText="1"/>
    </xf>
    <xf numFmtId="0" fontId="3" fillId="32" borderId="0" xfId="56" applyFont="1" applyFill="1" applyBorder="1" applyAlignment="1">
      <alignment horizontal="left" wrapText="1"/>
      <protection/>
    </xf>
    <xf numFmtId="0" fontId="3" fillId="32" borderId="0" xfId="56" applyFont="1" applyFill="1" applyBorder="1" applyAlignment="1">
      <alignment horizontal="center" wrapText="1"/>
      <protection/>
    </xf>
    <xf numFmtId="49" fontId="3" fillId="32" borderId="0" xfId="56" applyNumberFormat="1" applyFont="1" applyFill="1" applyBorder="1" applyAlignment="1">
      <alignment horizontal="center" wrapText="1"/>
      <protection/>
    </xf>
    <xf numFmtId="4" fontId="3" fillId="32" borderId="0" xfId="56" applyNumberFormat="1" applyFont="1" applyFill="1" applyBorder="1" applyAlignment="1">
      <alignment horizontal="right"/>
      <protection/>
    </xf>
    <xf numFmtId="49" fontId="3" fillId="32" borderId="0" xfId="56" applyNumberFormat="1" applyFont="1" applyFill="1" applyBorder="1" applyAlignment="1">
      <alignment/>
      <protection/>
    </xf>
    <xf numFmtId="49" fontId="4" fillId="32" borderId="0" xfId="56" applyNumberFormat="1" applyFont="1" applyFill="1" applyBorder="1" applyAlignment="1">
      <alignment/>
      <protection/>
    </xf>
    <xf numFmtId="164" fontId="4" fillId="32" borderId="0" xfId="56" applyNumberFormat="1" applyFont="1" applyFill="1" applyBorder="1" applyAlignment="1">
      <alignment/>
      <protection/>
    </xf>
    <xf numFmtId="4" fontId="4" fillId="33" borderId="0" xfId="56" applyNumberFormat="1" applyFont="1" applyFill="1" applyBorder="1" applyAlignment="1">
      <alignment horizontal="right"/>
      <protection/>
    </xf>
    <xf numFmtId="0" fontId="4" fillId="33" borderId="0" xfId="56" applyFont="1" applyFill="1" applyBorder="1" applyAlignment="1">
      <alignment horizontal="left" wrapText="1"/>
      <protection/>
    </xf>
    <xf numFmtId="49" fontId="4" fillId="33" borderId="0" xfId="56" applyNumberFormat="1" applyFont="1" applyFill="1" applyBorder="1" applyAlignment="1">
      <alignment horizontal="center"/>
      <protection/>
    </xf>
    <xf numFmtId="0" fontId="4" fillId="32" borderId="0" xfId="0" applyFont="1" applyFill="1" applyBorder="1" applyAlignment="1">
      <alignment horizontal="justify"/>
    </xf>
    <xf numFmtId="49" fontId="3" fillId="32" borderId="0" xfId="56" applyNumberFormat="1" applyFont="1" applyFill="1" applyBorder="1" applyAlignment="1">
      <alignment horizontal="center"/>
      <protection/>
    </xf>
    <xf numFmtId="0" fontId="3" fillId="32" borderId="0" xfId="56" applyFont="1" applyFill="1" applyBorder="1" applyAlignment="1">
      <alignment wrapText="1"/>
      <protection/>
    </xf>
    <xf numFmtId="0" fontId="3" fillId="32" borderId="0" xfId="56" applyFont="1" applyFill="1" applyBorder="1" applyAlignment="1">
      <alignment/>
      <protection/>
    </xf>
    <xf numFmtId="4" fontId="3" fillId="32" borderId="0" xfId="56" applyNumberFormat="1" applyFont="1" applyFill="1" applyBorder="1" applyAlignment="1">
      <alignment/>
      <protection/>
    </xf>
    <xf numFmtId="4" fontId="4" fillId="32" borderId="0" xfId="56" applyNumberFormat="1" applyFont="1" applyFill="1" applyBorder="1" applyAlignment="1">
      <alignment/>
      <protection/>
    </xf>
    <xf numFmtId="0" fontId="4" fillId="32" borderId="0" xfId="0" applyFont="1" applyFill="1" applyBorder="1" applyAlignment="1">
      <alignment wrapText="1"/>
    </xf>
    <xf numFmtId="49" fontId="4" fillId="32" borderId="0" xfId="56" applyNumberFormat="1" applyFont="1" applyFill="1" applyBorder="1" applyAlignment="1">
      <alignment horizontal="left" wrapText="1"/>
      <protection/>
    </xf>
    <xf numFmtId="0" fontId="4" fillId="32" borderId="0" xfId="56" applyFont="1" applyFill="1" applyBorder="1" applyAlignment="1">
      <alignment horizontal="left" vertical="top" wrapText="1"/>
      <protection/>
    </xf>
    <xf numFmtId="9" fontId="4" fillId="32" borderId="0" xfId="62" applyFont="1" applyFill="1" applyBorder="1" applyAlignment="1">
      <alignment horizontal="center"/>
    </xf>
    <xf numFmtId="0" fontId="4" fillId="34" borderId="0" xfId="56" applyFont="1" applyFill="1" applyBorder="1" applyAlignment="1">
      <alignment horizontal="left" wrapText="1"/>
      <protection/>
    </xf>
    <xf numFmtId="49" fontId="4" fillId="34" borderId="0" xfId="56" applyNumberFormat="1" applyFont="1" applyFill="1" applyBorder="1" applyAlignment="1">
      <alignment horizontal="center"/>
      <protection/>
    </xf>
    <xf numFmtId="0" fontId="2" fillId="32" borderId="0" xfId="0" applyFont="1" applyFill="1" applyBorder="1" applyAlignment="1">
      <alignment wrapText="1"/>
    </xf>
    <xf numFmtId="0" fontId="4" fillId="32" borderId="0" xfId="0" applyFont="1" applyFill="1" applyBorder="1" applyAlignment="1">
      <alignment horizontal="left" wrapText="1"/>
    </xf>
    <xf numFmtId="49" fontId="4" fillId="32" borderId="0" xfId="0" applyNumberFormat="1" applyFont="1" applyFill="1" applyBorder="1" applyAlignment="1">
      <alignment horizontal="center"/>
    </xf>
    <xf numFmtId="4" fontId="4" fillId="32" borderId="0" xfId="0" applyNumberFormat="1" applyFont="1" applyFill="1" applyBorder="1" applyAlignment="1">
      <alignment horizontal="right" shrinkToFit="1"/>
    </xf>
    <xf numFmtId="4" fontId="4" fillId="32" borderId="0" xfId="0" applyNumberFormat="1" applyFont="1" applyFill="1" applyBorder="1" applyAlignment="1">
      <alignment horizontal="right"/>
    </xf>
    <xf numFmtId="0" fontId="3" fillId="32" borderId="15" xfId="56" applyFont="1" applyFill="1" applyBorder="1" applyAlignment="1">
      <alignment horizontal="center" wrapText="1"/>
      <protection/>
    </xf>
    <xf numFmtId="49" fontId="3" fillId="32" borderId="15" xfId="56" applyNumberFormat="1" applyFont="1" applyFill="1" applyBorder="1" applyAlignment="1">
      <alignment horizontal="center" wrapText="1"/>
      <protection/>
    </xf>
    <xf numFmtId="4" fontId="3" fillId="32" borderId="15" xfId="56" applyNumberFormat="1" applyFont="1" applyFill="1" applyBorder="1" applyAlignment="1">
      <alignment horizontal="right"/>
      <protection/>
    </xf>
    <xf numFmtId="0" fontId="2" fillId="0" borderId="0" xfId="54" applyFont="1" applyBorder="1" applyAlignment="1">
      <alignment vertical="top" wrapText="1"/>
      <protection/>
    </xf>
    <xf numFmtId="49" fontId="7" fillId="33" borderId="0" xfId="56" applyNumberFormat="1" applyFont="1" applyFill="1" applyBorder="1" applyAlignment="1">
      <alignment horizontal="center" wrapText="1"/>
      <protection/>
    </xf>
    <xf numFmtId="3" fontId="7" fillId="33" borderId="0" xfId="56" applyNumberFormat="1" applyFont="1" applyFill="1" applyAlignment="1">
      <alignment/>
      <protection/>
    </xf>
    <xf numFmtId="49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0" fontId="2" fillId="0" borderId="16" xfId="54" applyFont="1" applyBorder="1" applyAlignment="1">
      <alignment horizontal="center" vertical="center" wrapText="1"/>
      <protection/>
    </xf>
    <xf numFmtId="0" fontId="2" fillId="0" borderId="17" xfId="54" applyFont="1" applyBorder="1" applyAlignment="1">
      <alignment horizontal="center" vertical="center" wrapText="1"/>
      <protection/>
    </xf>
    <xf numFmtId="0" fontId="2" fillId="0" borderId="16" xfId="54" applyFont="1" applyBorder="1" applyAlignment="1">
      <alignment horizontal="justify" vertical="center" wrapText="1"/>
      <protection/>
    </xf>
    <xf numFmtId="0" fontId="2" fillId="0" borderId="17" xfId="54" applyFont="1" applyBorder="1" applyAlignment="1">
      <alignment horizontal="justify" vertical="center" wrapText="1"/>
      <protection/>
    </xf>
    <xf numFmtId="0" fontId="2" fillId="0" borderId="0" xfId="54" applyFont="1" applyAlignment="1">
      <alignment horizontal="left"/>
      <protection/>
    </xf>
    <xf numFmtId="0" fontId="2" fillId="0" borderId="0" xfId="54" applyFont="1" applyAlignment="1">
      <alignment horizontal="left" wrapText="1"/>
      <protection/>
    </xf>
    <xf numFmtId="0" fontId="2" fillId="0" borderId="0" xfId="54" applyFont="1" applyAlignment="1">
      <alignment horizontal="left" wrapText="1"/>
      <protection/>
    </xf>
    <xf numFmtId="0" fontId="10" fillId="0" borderId="0" xfId="54" applyFont="1" applyBorder="1" applyAlignment="1">
      <alignment horizontal="center" wrapText="1"/>
      <protection/>
    </xf>
    <xf numFmtId="0" fontId="7" fillId="32" borderId="13" xfId="56" applyFont="1" applyFill="1" applyBorder="1" applyAlignment="1">
      <alignment horizontal="center" vertical="center" wrapText="1"/>
      <protection/>
    </xf>
    <xf numFmtId="0" fontId="7" fillId="32" borderId="12" xfId="56" applyFont="1" applyFill="1" applyBorder="1" applyAlignment="1">
      <alignment horizontal="center" vertical="center" wrapText="1"/>
      <protection/>
    </xf>
    <xf numFmtId="0" fontId="4" fillId="32" borderId="11" xfId="56" applyFont="1" applyFill="1" applyBorder="1" applyAlignment="1">
      <alignment horizontal="center" wrapText="1"/>
      <protection/>
    </xf>
    <xf numFmtId="0" fontId="4" fillId="32" borderId="11" xfId="56" applyFont="1" applyFill="1" applyBorder="1" applyAlignment="1">
      <alignment horizontal="center"/>
      <protection/>
    </xf>
    <xf numFmtId="0" fontId="2" fillId="32" borderId="0" xfId="54" applyFont="1" applyFill="1" applyAlignment="1">
      <alignment horizontal="left"/>
      <protection/>
    </xf>
    <xf numFmtId="0" fontId="2" fillId="32" borderId="0" xfId="54" applyFont="1" applyFill="1" applyAlignment="1">
      <alignment horizontal="left"/>
      <protection/>
    </xf>
    <xf numFmtId="0" fontId="3" fillId="32" borderId="0" xfId="56" applyFont="1" applyFill="1" applyAlignment="1">
      <alignment horizontal="center" wrapText="1"/>
      <protection/>
    </xf>
    <xf numFmtId="0" fontId="2" fillId="32" borderId="0" xfId="54" applyFont="1" applyFill="1" applyAlignment="1">
      <alignment horizontal="left" wrapText="1"/>
      <protection/>
    </xf>
    <xf numFmtId="0" fontId="7" fillId="32" borderId="0" xfId="56" applyFont="1" applyFill="1" applyAlignment="1">
      <alignment horizontal="center"/>
      <protection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54" applyFont="1" applyAlignment="1">
      <alignment horizontal="left"/>
      <protection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49"/>
  <sheetViews>
    <sheetView zoomScale="85" zoomScaleNormal="85" zoomScaleSheetLayoutView="85" workbookViewId="0" topLeftCell="A1">
      <selection activeCell="C9" sqref="C9:C10"/>
    </sheetView>
  </sheetViews>
  <sheetFormatPr defaultColWidth="9.140625" defaultRowHeight="12.75"/>
  <cols>
    <col min="1" max="1" width="27.00390625" style="11" customWidth="1"/>
    <col min="2" max="2" width="42.28125" style="64" customWidth="1"/>
    <col min="3" max="3" width="16.57421875" style="11" customWidth="1"/>
    <col min="4" max="4" width="9.28125" style="11" bestFit="1" customWidth="1"/>
    <col min="5" max="16384" width="9.140625" style="11" customWidth="1"/>
  </cols>
  <sheetData>
    <row r="1" spans="2:3" ht="18">
      <c r="B1" s="155" t="s">
        <v>217</v>
      </c>
      <c r="C1" s="155"/>
    </row>
    <row r="2" spans="2:3" ht="18">
      <c r="B2" s="155" t="s">
        <v>216</v>
      </c>
      <c r="C2" s="155"/>
    </row>
    <row r="3" spans="2:3" ht="18">
      <c r="B3" s="155" t="s">
        <v>394</v>
      </c>
      <c r="C3" s="155"/>
    </row>
    <row r="4" spans="2:3" ht="18">
      <c r="B4" s="155" t="s">
        <v>218</v>
      </c>
      <c r="C4" s="155"/>
    </row>
    <row r="5" spans="2:3" ht="18">
      <c r="B5" s="156" t="s">
        <v>422</v>
      </c>
      <c r="C5" s="157"/>
    </row>
    <row r="6" spans="2:3" ht="18">
      <c r="B6" s="84"/>
      <c r="C6" s="10"/>
    </row>
    <row r="7" spans="1:3" ht="18">
      <c r="A7" s="158" t="s">
        <v>395</v>
      </c>
      <c r="B7" s="158"/>
      <c r="C7" s="158"/>
    </row>
    <row r="8" spans="1:3" ht="18" thickBot="1">
      <c r="A8" s="85"/>
      <c r="B8" s="85"/>
      <c r="C8" s="85"/>
    </row>
    <row r="9" spans="1:3" ht="18">
      <c r="A9" s="151" t="s">
        <v>6</v>
      </c>
      <c r="B9" s="153" t="s">
        <v>7</v>
      </c>
      <c r="C9" s="151" t="s">
        <v>8</v>
      </c>
    </row>
    <row r="10" spans="1:3" ht="18" thickBot="1">
      <c r="A10" s="152"/>
      <c r="B10" s="154"/>
      <c r="C10" s="152"/>
    </row>
    <row r="11" spans="1:3" s="13" customFormat="1" ht="34.5">
      <c r="A11" s="12" t="s">
        <v>9</v>
      </c>
      <c r="B11" s="61" t="s">
        <v>25</v>
      </c>
      <c r="C11" s="105">
        <f>C12+C13+C19+C20+C22+C24+C25+C27+C26</f>
        <v>4543500</v>
      </c>
    </row>
    <row r="12" spans="1:3" s="13" customFormat="1" ht="18">
      <c r="A12" s="14" t="s">
        <v>26</v>
      </c>
      <c r="B12" s="15" t="s">
        <v>10</v>
      </c>
      <c r="C12" s="106">
        <v>1217000</v>
      </c>
    </row>
    <row r="13" spans="1:3" s="13" customFormat="1" ht="54">
      <c r="A13" s="57" t="s">
        <v>382</v>
      </c>
      <c r="B13" s="65" t="s">
        <v>383</v>
      </c>
      <c r="C13" s="106">
        <v>1485000</v>
      </c>
    </row>
    <row r="14" spans="1:3" s="13" customFormat="1" ht="18">
      <c r="A14" s="57"/>
      <c r="B14" s="86" t="s">
        <v>384</v>
      </c>
      <c r="C14" s="106"/>
    </row>
    <row r="15" spans="1:3" s="13" customFormat="1" ht="18">
      <c r="A15" s="57" t="s">
        <v>385</v>
      </c>
      <c r="B15" s="57"/>
      <c r="C15" s="106"/>
    </row>
    <row r="16" spans="1:3" s="13" customFormat="1" ht="18">
      <c r="A16" s="57" t="s">
        <v>386</v>
      </c>
      <c r="B16" s="111"/>
      <c r="C16" s="106"/>
    </row>
    <row r="17" spans="1:3" s="13" customFormat="1" ht="18">
      <c r="A17" s="57" t="s">
        <v>387</v>
      </c>
      <c r="B17" s="111"/>
      <c r="C17" s="106"/>
    </row>
    <row r="18" spans="1:3" s="13" customFormat="1" ht="18">
      <c r="A18" s="57" t="s">
        <v>388</v>
      </c>
      <c r="B18" s="111"/>
      <c r="C18" s="106"/>
    </row>
    <row r="19" spans="1:3" s="13" customFormat="1" ht="18">
      <c r="A19" s="14" t="s">
        <v>27</v>
      </c>
      <c r="B19" s="15" t="s">
        <v>28</v>
      </c>
      <c r="C19" s="106">
        <v>7500</v>
      </c>
    </row>
    <row r="20" spans="1:3" s="13" customFormat="1" ht="90">
      <c r="A20" s="14" t="s">
        <v>29</v>
      </c>
      <c r="B20" s="15" t="s">
        <v>30</v>
      </c>
      <c r="C20" s="106">
        <v>195000</v>
      </c>
    </row>
    <row r="21" spans="1:3" s="13" customFormat="1" ht="18" hidden="1">
      <c r="A21" s="14" t="s">
        <v>31</v>
      </c>
      <c r="B21" s="15" t="s">
        <v>32</v>
      </c>
      <c r="C21" s="106"/>
    </row>
    <row r="22" spans="1:3" s="13" customFormat="1" ht="18">
      <c r="A22" s="14" t="s">
        <v>33</v>
      </c>
      <c r="B22" s="15" t="s">
        <v>14</v>
      </c>
      <c r="C22" s="106">
        <v>1339000</v>
      </c>
    </row>
    <row r="23" spans="1:3" s="13" customFormat="1" ht="72" hidden="1">
      <c r="A23" s="14" t="s">
        <v>34</v>
      </c>
      <c r="B23" s="17" t="s">
        <v>35</v>
      </c>
      <c r="C23" s="107"/>
    </row>
    <row r="24" spans="1:3" s="13" customFormat="1" ht="162">
      <c r="A24" s="14" t="s">
        <v>193</v>
      </c>
      <c r="B24" s="62" t="s">
        <v>192</v>
      </c>
      <c r="C24" s="106">
        <v>78000</v>
      </c>
    </row>
    <row r="25" spans="1:4" s="13" customFormat="1" ht="144">
      <c r="A25" s="14" t="s">
        <v>15</v>
      </c>
      <c r="B25" s="15" t="s">
        <v>190</v>
      </c>
      <c r="C25" s="106">
        <v>217000</v>
      </c>
      <c r="D25" s="60"/>
    </row>
    <row r="26" spans="1:4" s="13" customFormat="1" ht="90">
      <c r="A26" s="146" t="s">
        <v>197</v>
      </c>
      <c r="B26" s="90" t="s">
        <v>198</v>
      </c>
      <c r="C26" s="106">
        <v>2000</v>
      </c>
      <c r="D26" s="60"/>
    </row>
    <row r="27" spans="1:3" s="13" customFormat="1" ht="108">
      <c r="A27" s="14" t="s">
        <v>381</v>
      </c>
      <c r="B27" s="65" t="s">
        <v>257</v>
      </c>
      <c r="C27" s="106">
        <v>3000</v>
      </c>
    </row>
    <row r="28" spans="1:3" s="13" customFormat="1" ht="90" hidden="1">
      <c r="A28" s="57" t="s">
        <v>197</v>
      </c>
      <c r="B28" s="65" t="s">
        <v>198</v>
      </c>
      <c r="C28" s="106">
        <v>0</v>
      </c>
    </row>
    <row r="29" spans="1:3" s="21" customFormat="1" ht="34.5">
      <c r="A29" s="19" t="s">
        <v>11</v>
      </c>
      <c r="B29" s="63" t="s">
        <v>12</v>
      </c>
      <c r="C29" s="108">
        <v>6063293.8</v>
      </c>
    </row>
    <row r="30" spans="1:3" s="21" customFormat="1" ht="54">
      <c r="A30" s="89" t="s">
        <v>250</v>
      </c>
      <c r="B30" s="90" t="s">
        <v>251</v>
      </c>
      <c r="C30" s="109">
        <f>C31+C35+C36+C34+C33</f>
        <v>6071700</v>
      </c>
    </row>
    <row r="31" spans="1:3" s="13" customFormat="1" ht="54">
      <c r="A31" s="14" t="s">
        <v>16</v>
      </c>
      <c r="B31" s="15" t="s">
        <v>19</v>
      </c>
      <c r="C31" s="106">
        <v>5872500</v>
      </c>
    </row>
    <row r="32" spans="1:3" s="13" customFormat="1" ht="36" hidden="1">
      <c r="A32" s="22" t="s">
        <v>20</v>
      </c>
      <c r="B32" s="23" t="s">
        <v>21</v>
      </c>
      <c r="C32" s="106"/>
    </row>
    <row r="33" spans="1:3" s="13" customFormat="1" ht="54" hidden="1">
      <c r="A33" s="22" t="s">
        <v>255</v>
      </c>
      <c r="B33" s="23" t="s">
        <v>256</v>
      </c>
      <c r="C33" s="106">
        <v>0</v>
      </c>
    </row>
    <row r="34" spans="1:3" s="13" customFormat="1" ht="36" hidden="1">
      <c r="A34" s="54" t="s">
        <v>20</v>
      </c>
      <c r="B34" s="55" t="s">
        <v>21</v>
      </c>
      <c r="C34" s="110">
        <v>0</v>
      </c>
    </row>
    <row r="35" spans="1:7" s="13" customFormat="1" ht="90">
      <c r="A35" s="14" t="s">
        <v>17</v>
      </c>
      <c r="B35" s="15" t="s">
        <v>24</v>
      </c>
      <c r="C35" s="106">
        <v>195300</v>
      </c>
      <c r="E35" s="54"/>
      <c r="F35" s="55"/>
      <c r="G35" s="56"/>
    </row>
    <row r="36" spans="1:3" s="13" customFormat="1" ht="54">
      <c r="A36" s="14" t="s">
        <v>18</v>
      </c>
      <c r="B36" s="15" t="s">
        <v>191</v>
      </c>
      <c r="C36" s="106">
        <v>3900</v>
      </c>
    </row>
    <row r="37" spans="1:3" s="13" customFormat="1" ht="90" hidden="1">
      <c r="A37" s="24" t="s">
        <v>36</v>
      </c>
      <c r="B37" s="15" t="s">
        <v>37</v>
      </c>
      <c r="C37" s="18"/>
    </row>
    <row r="38" spans="1:3" s="13" customFormat="1" ht="90" hidden="1">
      <c r="A38" s="57" t="s">
        <v>211</v>
      </c>
      <c r="B38" s="15" t="s">
        <v>212</v>
      </c>
      <c r="C38" s="16">
        <v>0</v>
      </c>
    </row>
    <row r="39" spans="1:3" s="13" customFormat="1" ht="36" hidden="1">
      <c r="A39" s="57" t="s">
        <v>174</v>
      </c>
      <c r="B39" s="58" t="s">
        <v>176</v>
      </c>
      <c r="C39" s="56">
        <v>0</v>
      </c>
    </row>
    <row r="40" spans="1:3" s="13" customFormat="1" ht="72" hidden="1">
      <c r="A40" s="57" t="s">
        <v>248</v>
      </c>
      <c r="B40" s="58" t="s">
        <v>249</v>
      </c>
      <c r="C40" s="56">
        <f>C42</f>
        <v>0</v>
      </c>
    </row>
    <row r="41" spans="1:3" s="13" customFormat="1" ht="108" hidden="1">
      <c r="A41" s="57" t="s">
        <v>175</v>
      </c>
      <c r="B41" s="58" t="s">
        <v>22</v>
      </c>
      <c r="C41" s="56">
        <v>0</v>
      </c>
    </row>
    <row r="42" spans="1:3" s="13" customFormat="1" ht="90" hidden="1">
      <c r="A42" s="57" t="s">
        <v>252</v>
      </c>
      <c r="B42" s="58" t="s">
        <v>23</v>
      </c>
      <c r="C42" s="56">
        <v>0</v>
      </c>
    </row>
    <row r="43" spans="1:3" s="13" customFormat="1" ht="90">
      <c r="A43" s="57" t="s">
        <v>252</v>
      </c>
      <c r="B43" s="90" t="s">
        <v>23</v>
      </c>
      <c r="C43" s="56">
        <v>-8406.2</v>
      </c>
    </row>
    <row r="44" spans="1:3" s="13" customFormat="1" ht="18">
      <c r="A44" s="25"/>
      <c r="B44" s="63" t="s">
        <v>13</v>
      </c>
      <c r="C44" s="20">
        <f>C29+C11</f>
        <v>10606793.8</v>
      </c>
    </row>
    <row r="47" spans="1:3" ht="18">
      <c r="A47" s="86" t="s">
        <v>406</v>
      </c>
      <c r="B47" s="59"/>
      <c r="C47" s="1"/>
    </row>
    <row r="48" spans="1:3" ht="18">
      <c r="A48" s="1" t="s">
        <v>407</v>
      </c>
      <c r="B48" s="59"/>
      <c r="C48" s="4"/>
    </row>
    <row r="49" spans="1:3" ht="18">
      <c r="A49" s="1" t="s">
        <v>138</v>
      </c>
      <c r="C49" s="87" t="s">
        <v>405</v>
      </c>
    </row>
  </sheetData>
  <sheetProtection/>
  <mergeCells count="9">
    <mergeCell ref="A9:A10"/>
    <mergeCell ref="B9:B10"/>
    <mergeCell ref="C9:C10"/>
    <mergeCell ref="B1:C1"/>
    <mergeCell ref="B2:C2"/>
    <mergeCell ref="B3:C3"/>
    <mergeCell ref="B4:C4"/>
    <mergeCell ref="B5:C5"/>
    <mergeCell ref="A7:C7"/>
  </mergeCells>
  <printOptions/>
  <pageMargins left="1.1811023622047245" right="0.3937007874015748" top="0.7874015748031497" bottom="0.7874015748031497" header="0.3937007874015748" footer="0.3937007874015748"/>
  <pageSetup horizontalDpi="600" verticalDpi="600" orientation="portrait" paperSize="9" scale="90" r:id="rId1"/>
  <rowBreaks count="1" manualBreakCount="1">
    <brk id="24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N249"/>
  <sheetViews>
    <sheetView view="pageBreakPreview" zoomScaleSheetLayoutView="100" zoomScalePageLayoutView="0" workbookViewId="0" topLeftCell="A1">
      <selection activeCell="H8" sqref="H8"/>
    </sheetView>
  </sheetViews>
  <sheetFormatPr defaultColWidth="9.140625" defaultRowHeight="12.75"/>
  <cols>
    <col min="1" max="1" width="3.28125" style="34" customWidth="1"/>
    <col min="2" max="2" width="41.28125" style="35" customWidth="1"/>
    <col min="3" max="3" width="5.57421875" style="35" customWidth="1"/>
    <col min="4" max="4" width="4.00390625" style="38" customWidth="1"/>
    <col min="5" max="5" width="3.28125" style="42" customWidth="1"/>
    <col min="6" max="6" width="13.00390625" style="95" customWidth="1"/>
    <col min="7" max="7" width="4.8515625" style="42" customWidth="1"/>
    <col min="8" max="8" width="16.7109375" style="42" customWidth="1"/>
    <col min="9" max="9" width="12.00390625" style="43" customWidth="1"/>
    <col min="10" max="10" width="13.140625" style="43" bestFit="1" customWidth="1"/>
    <col min="11" max="16384" width="9.140625" style="36" customWidth="1"/>
  </cols>
  <sheetData>
    <row r="1" spans="3:8" ht="18">
      <c r="C1" s="163" t="s">
        <v>409</v>
      </c>
      <c r="D1" s="164"/>
      <c r="E1" s="164"/>
      <c r="F1" s="164"/>
      <c r="G1" s="164"/>
      <c r="H1" s="164"/>
    </row>
    <row r="2" spans="3:8" ht="18">
      <c r="C2" s="164" t="s">
        <v>214</v>
      </c>
      <c r="D2" s="164"/>
      <c r="E2" s="164"/>
      <c r="F2" s="164"/>
      <c r="G2" s="164"/>
      <c r="H2" s="164"/>
    </row>
    <row r="3" spans="3:8" ht="18">
      <c r="C3" s="163" t="s">
        <v>396</v>
      </c>
      <c r="D3" s="164"/>
      <c r="E3" s="164"/>
      <c r="F3" s="164"/>
      <c r="G3" s="164"/>
      <c r="H3" s="164"/>
    </row>
    <row r="4" spans="3:8" ht="18">
      <c r="C4" s="164" t="s">
        <v>213</v>
      </c>
      <c r="D4" s="164"/>
      <c r="E4" s="164"/>
      <c r="F4" s="164"/>
      <c r="G4" s="164"/>
      <c r="H4" s="164"/>
    </row>
    <row r="5" spans="3:8" ht="16.5" customHeight="1">
      <c r="C5" s="166" t="s">
        <v>423</v>
      </c>
      <c r="D5" s="166"/>
      <c r="E5" s="166"/>
      <c r="F5" s="166"/>
      <c r="G5" s="166"/>
      <c r="H5" s="166"/>
    </row>
    <row r="6" spans="3:8" ht="9" customHeight="1">
      <c r="C6" s="167"/>
      <c r="D6" s="167"/>
      <c r="E6" s="167"/>
      <c r="F6" s="167"/>
      <c r="G6" s="167"/>
      <c r="H6" s="167"/>
    </row>
    <row r="7" spans="1:10" s="37" customFormat="1" ht="96.75" customHeight="1">
      <c r="A7" s="70"/>
      <c r="B7" s="165" t="s">
        <v>412</v>
      </c>
      <c r="C7" s="165"/>
      <c r="D7" s="165"/>
      <c r="E7" s="165"/>
      <c r="F7" s="165"/>
      <c r="G7" s="165"/>
      <c r="H7" s="165"/>
      <c r="I7" s="43"/>
      <c r="J7" s="43"/>
    </row>
    <row r="8" spans="2:8" ht="13.5" customHeight="1">
      <c r="B8" s="38"/>
      <c r="C8" s="38"/>
      <c r="D8" s="42"/>
      <c r="G8" s="35"/>
      <c r="H8" s="42" t="s">
        <v>38</v>
      </c>
    </row>
    <row r="9" spans="1:10" s="39" customFormat="1" ht="37.5" customHeight="1">
      <c r="A9" s="159" t="s">
        <v>88</v>
      </c>
      <c r="B9" s="161" t="s">
        <v>89</v>
      </c>
      <c r="C9" s="96"/>
      <c r="D9" s="161" t="s">
        <v>41</v>
      </c>
      <c r="E9" s="161"/>
      <c r="F9" s="161"/>
      <c r="G9" s="161"/>
      <c r="H9" s="162" t="s">
        <v>8</v>
      </c>
      <c r="I9" s="46"/>
      <c r="J9" s="46"/>
    </row>
    <row r="10" spans="1:10" s="39" customFormat="1" ht="78">
      <c r="A10" s="160"/>
      <c r="B10" s="161"/>
      <c r="C10" s="98" t="s">
        <v>90</v>
      </c>
      <c r="D10" s="98" t="s">
        <v>42</v>
      </c>
      <c r="E10" s="98" t="s">
        <v>91</v>
      </c>
      <c r="F10" s="99" t="s">
        <v>43</v>
      </c>
      <c r="G10" s="99" t="s">
        <v>92</v>
      </c>
      <c r="H10" s="162"/>
      <c r="I10" s="46"/>
      <c r="J10" s="46"/>
    </row>
    <row r="11" spans="1:10" s="39" customFormat="1" ht="17.25" customHeight="1">
      <c r="A11" s="71">
        <v>1</v>
      </c>
      <c r="B11" s="96">
        <v>2</v>
      </c>
      <c r="C11" s="96">
        <v>3</v>
      </c>
      <c r="D11" s="96">
        <v>4</v>
      </c>
      <c r="E11" s="96">
        <v>5</v>
      </c>
      <c r="F11" s="100" t="s">
        <v>45</v>
      </c>
      <c r="G11" s="100" t="s">
        <v>93</v>
      </c>
      <c r="H11" s="97">
        <v>8</v>
      </c>
      <c r="I11" s="46"/>
      <c r="J11" s="46"/>
    </row>
    <row r="12" spans="1:10" s="39" customFormat="1" ht="17.25" customHeight="1">
      <c r="A12" s="78"/>
      <c r="B12" s="101"/>
      <c r="C12" s="101"/>
      <c r="D12" s="101"/>
      <c r="E12" s="101"/>
      <c r="F12" s="102"/>
      <c r="G12" s="102"/>
      <c r="H12" s="103"/>
      <c r="I12" s="46"/>
      <c r="J12" s="46"/>
    </row>
    <row r="13" spans="1:10" s="40" customFormat="1" ht="19.5" customHeight="1">
      <c r="A13" s="72"/>
      <c r="B13" s="117" t="s">
        <v>94</v>
      </c>
      <c r="C13" s="117"/>
      <c r="D13" s="117"/>
      <c r="E13" s="117"/>
      <c r="F13" s="118"/>
      <c r="G13" s="118"/>
      <c r="H13" s="119">
        <f>H15</f>
        <v>11200200</v>
      </c>
      <c r="I13" s="44"/>
      <c r="J13" s="44"/>
    </row>
    <row r="14" spans="1:10" s="40" customFormat="1" ht="19.5" customHeight="1" hidden="1">
      <c r="A14" s="72"/>
      <c r="B14" s="143"/>
      <c r="C14" s="143"/>
      <c r="D14" s="143"/>
      <c r="E14" s="143"/>
      <c r="F14" s="144"/>
      <c r="G14" s="144"/>
      <c r="H14" s="145"/>
      <c r="I14" s="44"/>
      <c r="J14" s="44"/>
    </row>
    <row r="15" spans="1:10" s="41" customFormat="1" ht="36" customHeight="1">
      <c r="A15" s="72"/>
      <c r="B15" s="116" t="s">
        <v>397</v>
      </c>
      <c r="C15" s="116">
        <v>992</v>
      </c>
      <c r="D15" s="117"/>
      <c r="E15" s="117"/>
      <c r="F15" s="118"/>
      <c r="G15" s="118"/>
      <c r="H15" s="119">
        <f>H16+H70+H76+H110+H134+H191+H200+H224+H234+H240</f>
        <v>11200200</v>
      </c>
      <c r="I15" s="44"/>
      <c r="J15" s="44"/>
    </row>
    <row r="16" spans="1:10" s="42" customFormat="1" ht="19.5" customHeight="1">
      <c r="A16" s="73" t="s">
        <v>95</v>
      </c>
      <c r="B16" s="116" t="s">
        <v>46</v>
      </c>
      <c r="C16" s="116">
        <v>992</v>
      </c>
      <c r="D16" s="118" t="s">
        <v>47</v>
      </c>
      <c r="E16" s="120" t="s">
        <v>1</v>
      </c>
      <c r="F16" s="121"/>
      <c r="G16" s="122"/>
      <c r="H16" s="119">
        <f>H17+H22+H32+H37+H45+H50+H41</f>
        <v>4497043</v>
      </c>
      <c r="I16" s="45"/>
      <c r="J16" s="45"/>
    </row>
    <row r="17" spans="1:10" s="42" customFormat="1" ht="73.5" customHeight="1">
      <c r="A17" s="79"/>
      <c r="B17" s="75" t="s">
        <v>48</v>
      </c>
      <c r="C17" s="75">
        <v>992</v>
      </c>
      <c r="D17" s="76" t="s">
        <v>47</v>
      </c>
      <c r="E17" s="76" t="s">
        <v>49</v>
      </c>
      <c r="F17" s="76"/>
      <c r="G17" s="76"/>
      <c r="H17" s="123">
        <f>H18</f>
        <v>564619</v>
      </c>
      <c r="I17" s="80"/>
      <c r="J17" s="80"/>
    </row>
    <row r="18" spans="1:10" s="94" customFormat="1" ht="39" customHeight="1">
      <c r="A18" s="92"/>
      <c r="B18" s="124" t="s">
        <v>389</v>
      </c>
      <c r="C18" s="124">
        <v>992</v>
      </c>
      <c r="D18" s="125" t="s">
        <v>47</v>
      </c>
      <c r="E18" s="125" t="s">
        <v>49</v>
      </c>
      <c r="F18" s="125" t="s">
        <v>260</v>
      </c>
      <c r="G18" s="125"/>
      <c r="H18" s="123">
        <f>H19</f>
        <v>564619</v>
      </c>
      <c r="I18" s="93"/>
      <c r="J18" s="93"/>
    </row>
    <row r="19" spans="1:10" s="42" customFormat="1" ht="18" customHeight="1">
      <c r="A19" s="74"/>
      <c r="B19" s="75" t="s">
        <v>2</v>
      </c>
      <c r="C19" s="75">
        <v>992</v>
      </c>
      <c r="D19" s="76" t="s">
        <v>47</v>
      </c>
      <c r="E19" s="76" t="s">
        <v>49</v>
      </c>
      <c r="F19" s="76" t="s">
        <v>261</v>
      </c>
      <c r="G19" s="76"/>
      <c r="H19" s="123">
        <f>H20</f>
        <v>564619</v>
      </c>
      <c r="I19" s="45"/>
      <c r="J19" s="45"/>
    </row>
    <row r="20" spans="1:10" s="42" customFormat="1" ht="36.75" customHeight="1">
      <c r="A20" s="74"/>
      <c r="B20" s="75" t="s">
        <v>264</v>
      </c>
      <c r="C20" s="75">
        <v>922</v>
      </c>
      <c r="D20" s="76" t="s">
        <v>47</v>
      </c>
      <c r="E20" s="76" t="s">
        <v>49</v>
      </c>
      <c r="F20" s="76" t="s">
        <v>393</v>
      </c>
      <c r="G20" s="76"/>
      <c r="H20" s="123">
        <f>H21</f>
        <v>564619</v>
      </c>
      <c r="I20" s="47"/>
      <c r="J20" s="45"/>
    </row>
    <row r="21" spans="1:10" s="42" customFormat="1" ht="141" customHeight="1">
      <c r="A21" s="74"/>
      <c r="B21" s="75" t="s">
        <v>266</v>
      </c>
      <c r="C21" s="75">
        <v>922</v>
      </c>
      <c r="D21" s="76" t="s">
        <v>47</v>
      </c>
      <c r="E21" s="76" t="s">
        <v>49</v>
      </c>
      <c r="F21" s="76" t="s">
        <v>393</v>
      </c>
      <c r="G21" s="76" t="s">
        <v>265</v>
      </c>
      <c r="H21" s="123">
        <v>564619</v>
      </c>
      <c r="I21" s="47"/>
      <c r="J21" s="45"/>
    </row>
    <row r="22" spans="1:12" s="42" customFormat="1" ht="111" customHeight="1">
      <c r="A22" s="79"/>
      <c r="B22" s="75" t="s">
        <v>258</v>
      </c>
      <c r="C22" s="75">
        <v>992</v>
      </c>
      <c r="D22" s="76" t="s">
        <v>47</v>
      </c>
      <c r="E22" s="76" t="s">
        <v>50</v>
      </c>
      <c r="F22" s="76"/>
      <c r="G22" s="76"/>
      <c r="H22" s="123">
        <f>H23</f>
        <v>3522224</v>
      </c>
      <c r="I22" s="80"/>
      <c r="J22" s="80">
        <v>0</v>
      </c>
      <c r="K22" s="91">
        <v>41365</v>
      </c>
      <c r="L22" s="42" t="s">
        <v>258</v>
      </c>
    </row>
    <row r="23" spans="1:10" s="94" customFormat="1" ht="57" customHeight="1">
      <c r="A23" s="92"/>
      <c r="B23" s="124" t="s">
        <v>271</v>
      </c>
      <c r="C23" s="124">
        <v>992</v>
      </c>
      <c r="D23" s="125" t="s">
        <v>47</v>
      </c>
      <c r="E23" s="125" t="s">
        <v>50</v>
      </c>
      <c r="F23" s="125" t="s">
        <v>267</v>
      </c>
      <c r="G23" s="125"/>
      <c r="H23" s="123">
        <f>H24+H29</f>
        <v>3522224</v>
      </c>
      <c r="I23" s="93"/>
      <c r="J23" s="93"/>
    </row>
    <row r="24" spans="1:10" s="42" customFormat="1" ht="57" customHeight="1">
      <c r="A24" s="74"/>
      <c r="B24" s="75" t="s">
        <v>272</v>
      </c>
      <c r="C24" s="75">
        <v>992</v>
      </c>
      <c r="D24" s="76" t="s">
        <v>47</v>
      </c>
      <c r="E24" s="76" t="s">
        <v>50</v>
      </c>
      <c r="F24" s="76" t="s">
        <v>262</v>
      </c>
      <c r="G24" s="76"/>
      <c r="H24" s="123">
        <f>H25</f>
        <v>3518324</v>
      </c>
      <c r="I24" s="45"/>
      <c r="J24" s="45"/>
    </row>
    <row r="25" spans="1:10" s="42" customFormat="1" ht="37.5" customHeight="1">
      <c r="A25" s="74"/>
      <c r="B25" s="75" t="s">
        <v>264</v>
      </c>
      <c r="C25" s="75">
        <v>992</v>
      </c>
      <c r="D25" s="76" t="s">
        <v>47</v>
      </c>
      <c r="E25" s="76" t="s">
        <v>50</v>
      </c>
      <c r="F25" s="76" t="s">
        <v>263</v>
      </c>
      <c r="G25" s="76"/>
      <c r="H25" s="123">
        <f>H26+H27+H28</f>
        <v>3518324</v>
      </c>
      <c r="I25" s="45"/>
      <c r="J25" s="45"/>
    </row>
    <row r="26" spans="1:10" s="42" customFormat="1" ht="136.5" customHeight="1">
      <c r="A26" s="74"/>
      <c r="B26" s="75" t="s">
        <v>266</v>
      </c>
      <c r="C26" s="75">
        <v>992</v>
      </c>
      <c r="D26" s="76" t="s">
        <v>47</v>
      </c>
      <c r="E26" s="76" t="s">
        <v>50</v>
      </c>
      <c r="F26" s="76" t="s">
        <v>263</v>
      </c>
      <c r="G26" s="76" t="s">
        <v>265</v>
      </c>
      <c r="H26" s="123">
        <v>2878324</v>
      </c>
      <c r="I26" s="45"/>
      <c r="J26" s="45"/>
    </row>
    <row r="27" spans="1:10" s="42" customFormat="1" ht="60.75" customHeight="1">
      <c r="A27" s="74"/>
      <c r="B27" s="75" t="s">
        <v>274</v>
      </c>
      <c r="C27" s="75">
        <v>992</v>
      </c>
      <c r="D27" s="76" t="s">
        <v>47</v>
      </c>
      <c r="E27" s="76" t="s">
        <v>50</v>
      </c>
      <c r="F27" s="76" t="s">
        <v>263</v>
      </c>
      <c r="G27" s="76" t="s">
        <v>273</v>
      </c>
      <c r="H27" s="123">
        <v>570000</v>
      </c>
      <c r="I27" s="45"/>
      <c r="J27" s="45"/>
    </row>
    <row r="28" spans="1:10" s="42" customFormat="1" ht="21.75" customHeight="1">
      <c r="A28" s="74"/>
      <c r="B28" s="75" t="s">
        <v>276</v>
      </c>
      <c r="C28" s="75">
        <v>992</v>
      </c>
      <c r="D28" s="76" t="s">
        <v>47</v>
      </c>
      <c r="E28" s="76" t="s">
        <v>50</v>
      </c>
      <c r="F28" s="76" t="s">
        <v>263</v>
      </c>
      <c r="G28" s="76" t="s">
        <v>275</v>
      </c>
      <c r="H28" s="123">
        <v>70000</v>
      </c>
      <c r="I28" s="45"/>
      <c r="J28" s="45"/>
    </row>
    <row r="29" spans="1:10" s="42" customFormat="1" ht="38.25" customHeight="1">
      <c r="A29" s="79"/>
      <c r="B29" s="75" t="s">
        <v>278</v>
      </c>
      <c r="C29" s="75">
        <v>992</v>
      </c>
      <c r="D29" s="76" t="s">
        <v>47</v>
      </c>
      <c r="E29" s="76" t="s">
        <v>50</v>
      </c>
      <c r="F29" s="76" t="s">
        <v>277</v>
      </c>
      <c r="G29" s="76"/>
      <c r="H29" s="123">
        <f>H30</f>
        <v>3900</v>
      </c>
      <c r="I29" s="80"/>
      <c r="J29" s="80"/>
    </row>
    <row r="30" spans="1:10" s="42" customFormat="1" ht="90.75" customHeight="1">
      <c r="A30" s="74"/>
      <c r="B30" s="75" t="s">
        <v>280</v>
      </c>
      <c r="C30" s="75">
        <v>992</v>
      </c>
      <c r="D30" s="76" t="s">
        <v>47</v>
      </c>
      <c r="E30" s="76" t="s">
        <v>50</v>
      </c>
      <c r="F30" s="76" t="s">
        <v>279</v>
      </c>
      <c r="G30" s="76"/>
      <c r="H30" s="123">
        <f>H31</f>
        <v>3900</v>
      </c>
      <c r="I30" s="45"/>
      <c r="J30" s="45"/>
    </row>
    <row r="31" spans="1:10" s="42" customFormat="1" ht="54">
      <c r="A31" s="74"/>
      <c r="B31" s="75" t="s">
        <v>274</v>
      </c>
      <c r="C31" s="75">
        <v>992</v>
      </c>
      <c r="D31" s="76" t="s">
        <v>47</v>
      </c>
      <c r="E31" s="76" t="s">
        <v>50</v>
      </c>
      <c r="F31" s="76" t="s">
        <v>279</v>
      </c>
      <c r="G31" s="76" t="s">
        <v>273</v>
      </c>
      <c r="H31" s="123">
        <v>3900</v>
      </c>
      <c r="I31" s="45"/>
      <c r="J31" s="45"/>
    </row>
    <row r="32" spans="1:10" s="42" customFormat="1" ht="91.5" customHeight="1" hidden="1">
      <c r="A32" s="79"/>
      <c r="B32" s="126" t="s">
        <v>184</v>
      </c>
      <c r="C32" s="75">
        <v>992</v>
      </c>
      <c r="D32" s="76" t="s">
        <v>47</v>
      </c>
      <c r="E32" s="76" t="s">
        <v>183</v>
      </c>
      <c r="F32" s="76"/>
      <c r="G32" s="76"/>
      <c r="H32" s="123">
        <f>H33</f>
        <v>0</v>
      </c>
      <c r="I32" s="80"/>
      <c r="J32" s="80"/>
    </row>
    <row r="33" spans="1:10" s="42" customFormat="1" ht="36" hidden="1">
      <c r="A33" s="74"/>
      <c r="B33" s="75" t="s">
        <v>282</v>
      </c>
      <c r="C33" s="75">
        <v>992</v>
      </c>
      <c r="D33" s="76" t="s">
        <v>47</v>
      </c>
      <c r="E33" s="76" t="s">
        <v>183</v>
      </c>
      <c r="F33" s="76" t="s">
        <v>281</v>
      </c>
      <c r="G33" s="76"/>
      <c r="H33" s="123">
        <f>H34</f>
        <v>0</v>
      </c>
      <c r="I33" s="45"/>
      <c r="J33" s="45"/>
    </row>
    <row r="34" spans="1:10" s="42" customFormat="1" ht="18" hidden="1">
      <c r="A34" s="74"/>
      <c r="B34" s="75" t="s">
        <v>284</v>
      </c>
      <c r="C34" s="75">
        <v>992</v>
      </c>
      <c r="D34" s="76" t="s">
        <v>47</v>
      </c>
      <c r="E34" s="76" t="s">
        <v>183</v>
      </c>
      <c r="F34" s="76" t="s">
        <v>283</v>
      </c>
      <c r="G34" s="76"/>
      <c r="H34" s="123">
        <f>H35</f>
        <v>0</v>
      </c>
      <c r="I34" s="45"/>
      <c r="J34" s="45"/>
    </row>
    <row r="35" spans="1:10" s="42" customFormat="1" ht="54" hidden="1">
      <c r="A35" s="74"/>
      <c r="B35" s="75" t="s">
        <v>286</v>
      </c>
      <c r="C35" s="75">
        <v>992</v>
      </c>
      <c r="D35" s="76" t="s">
        <v>47</v>
      </c>
      <c r="E35" s="76" t="s">
        <v>183</v>
      </c>
      <c r="F35" s="76" t="s">
        <v>285</v>
      </c>
      <c r="G35" s="76"/>
      <c r="H35" s="123">
        <f>H36</f>
        <v>0</v>
      </c>
      <c r="I35" s="45"/>
      <c r="J35" s="45"/>
    </row>
    <row r="36" spans="1:10" s="42" customFormat="1" ht="54" hidden="1">
      <c r="A36" s="74"/>
      <c r="B36" s="75" t="s">
        <v>274</v>
      </c>
      <c r="C36" s="75">
        <v>992</v>
      </c>
      <c r="D36" s="76" t="s">
        <v>47</v>
      </c>
      <c r="E36" s="76" t="s">
        <v>183</v>
      </c>
      <c r="F36" s="76" t="s">
        <v>285</v>
      </c>
      <c r="G36" s="76" t="s">
        <v>273</v>
      </c>
      <c r="H36" s="123">
        <v>0</v>
      </c>
      <c r="I36" s="45"/>
      <c r="J36" s="45"/>
    </row>
    <row r="37" spans="1:10" s="42" customFormat="1" ht="39.75" customHeight="1" hidden="1">
      <c r="A37" s="74"/>
      <c r="B37" s="75" t="s">
        <v>287</v>
      </c>
      <c r="C37" s="75">
        <v>992</v>
      </c>
      <c r="D37" s="76" t="s">
        <v>47</v>
      </c>
      <c r="E37" s="76" t="s">
        <v>52</v>
      </c>
      <c r="F37" s="76"/>
      <c r="G37" s="76"/>
      <c r="H37" s="123">
        <f>H38</f>
        <v>0</v>
      </c>
      <c r="I37" s="45"/>
      <c r="J37" s="45"/>
    </row>
    <row r="38" spans="1:10" s="42" customFormat="1" ht="54.75" customHeight="1" hidden="1">
      <c r="A38" s="74"/>
      <c r="B38" s="75" t="s">
        <v>290</v>
      </c>
      <c r="C38" s="75">
        <v>992</v>
      </c>
      <c r="D38" s="76" t="s">
        <v>47</v>
      </c>
      <c r="E38" s="76" t="s">
        <v>52</v>
      </c>
      <c r="F38" s="76" t="s">
        <v>288</v>
      </c>
      <c r="G38" s="76"/>
      <c r="H38" s="123">
        <f>H39</f>
        <v>0</v>
      </c>
      <c r="I38" s="45"/>
      <c r="J38" s="45"/>
    </row>
    <row r="39" spans="1:10" s="42" customFormat="1" ht="21" customHeight="1" hidden="1">
      <c r="A39" s="74"/>
      <c r="B39" s="75" t="s">
        <v>291</v>
      </c>
      <c r="C39" s="75">
        <v>992</v>
      </c>
      <c r="D39" s="76" t="s">
        <v>47</v>
      </c>
      <c r="E39" s="76" t="s">
        <v>52</v>
      </c>
      <c r="F39" s="76" t="s">
        <v>289</v>
      </c>
      <c r="G39" s="76"/>
      <c r="H39" s="123">
        <f>H40</f>
        <v>0</v>
      </c>
      <c r="I39" s="45"/>
      <c r="J39" s="45"/>
    </row>
    <row r="40" spans="1:10" s="42" customFormat="1" ht="54" hidden="1">
      <c r="A40" s="74"/>
      <c r="B40" s="75" t="s">
        <v>274</v>
      </c>
      <c r="C40" s="75">
        <v>992</v>
      </c>
      <c r="D40" s="76" t="s">
        <v>47</v>
      </c>
      <c r="E40" s="76" t="s">
        <v>52</v>
      </c>
      <c r="F40" s="76" t="s">
        <v>289</v>
      </c>
      <c r="G40" s="76" t="s">
        <v>273</v>
      </c>
      <c r="H40" s="123">
        <v>0</v>
      </c>
      <c r="I40" s="45"/>
      <c r="J40" s="45"/>
    </row>
    <row r="41" spans="1:10" s="42" customFormat="1" ht="36">
      <c r="A41" s="74"/>
      <c r="B41" s="49" t="s">
        <v>414</v>
      </c>
      <c r="C41" s="49">
        <v>992</v>
      </c>
      <c r="D41" s="50" t="s">
        <v>47</v>
      </c>
      <c r="E41" s="50" t="s">
        <v>52</v>
      </c>
      <c r="F41" s="50"/>
      <c r="G41" s="50"/>
      <c r="H41" s="123">
        <f>H42</f>
        <v>335000</v>
      </c>
      <c r="I41" s="45"/>
      <c r="J41" s="45"/>
    </row>
    <row r="42" spans="1:10" s="42" customFormat="1" ht="54">
      <c r="A42" s="74"/>
      <c r="B42" s="49" t="s">
        <v>415</v>
      </c>
      <c r="C42" s="49">
        <v>992</v>
      </c>
      <c r="D42" s="50" t="s">
        <v>47</v>
      </c>
      <c r="E42" s="50" t="s">
        <v>52</v>
      </c>
      <c r="F42" s="50" t="s">
        <v>288</v>
      </c>
      <c r="G42" s="50"/>
      <c r="H42" s="123">
        <f>H43</f>
        <v>335000</v>
      </c>
      <c r="I42" s="45"/>
      <c r="J42" s="45"/>
    </row>
    <row r="43" spans="1:10" s="42" customFormat="1" ht="18">
      <c r="A43" s="74"/>
      <c r="B43" s="49" t="s">
        <v>291</v>
      </c>
      <c r="C43" s="49">
        <v>992</v>
      </c>
      <c r="D43" s="50" t="s">
        <v>47</v>
      </c>
      <c r="E43" s="50" t="s">
        <v>52</v>
      </c>
      <c r="F43" s="50" t="s">
        <v>289</v>
      </c>
      <c r="G43" s="50"/>
      <c r="H43" s="123">
        <f>H44</f>
        <v>335000</v>
      </c>
      <c r="I43" s="45"/>
      <c r="J43" s="45"/>
    </row>
    <row r="44" spans="1:10" s="42" customFormat="1" ht="54">
      <c r="A44" s="74"/>
      <c r="B44" s="49" t="s">
        <v>274</v>
      </c>
      <c r="C44" s="49">
        <v>992</v>
      </c>
      <c r="D44" s="50" t="s">
        <v>47</v>
      </c>
      <c r="E44" s="50" t="s">
        <v>52</v>
      </c>
      <c r="F44" s="50" t="s">
        <v>289</v>
      </c>
      <c r="G44" s="50" t="s">
        <v>273</v>
      </c>
      <c r="H44" s="123">
        <v>335000</v>
      </c>
      <c r="I44" s="45"/>
      <c r="J44" s="45"/>
    </row>
    <row r="45" spans="1:10" s="42" customFormat="1" ht="18" customHeight="1">
      <c r="A45" s="79"/>
      <c r="B45" s="75" t="s">
        <v>55</v>
      </c>
      <c r="C45" s="75">
        <v>992</v>
      </c>
      <c r="D45" s="76" t="s">
        <v>47</v>
      </c>
      <c r="E45" s="76" t="s">
        <v>57</v>
      </c>
      <c r="F45" s="76"/>
      <c r="G45" s="76"/>
      <c r="H45" s="123">
        <f>H46</f>
        <v>20000</v>
      </c>
      <c r="I45" s="80"/>
      <c r="J45" s="80"/>
    </row>
    <row r="46" spans="1:10" s="42" customFormat="1" ht="54.75" customHeight="1">
      <c r="A46" s="74"/>
      <c r="B46" s="75" t="s">
        <v>271</v>
      </c>
      <c r="C46" s="75">
        <v>992</v>
      </c>
      <c r="D46" s="76" t="s">
        <v>47</v>
      </c>
      <c r="E46" s="76" t="s">
        <v>57</v>
      </c>
      <c r="F46" s="76" t="s">
        <v>267</v>
      </c>
      <c r="G46" s="76"/>
      <c r="H46" s="123">
        <f>H47</f>
        <v>20000</v>
      </c>
      <c r="I46" s="45"/>
      <c r="J46" s="45"/>
    </row>
    <row r="47" spans="1:10" s="42" customFormat="1" ht="36" customHeight="1">
      <c r="A47" s="74"/>
      <c r="B47" s="75" t="s">
        <v>293</v>
      </c>
      <c r="C47" s="75">
        <v>992</v>
      </c>
      <c r="D47" s="76" t="s">
        <v>47</v>
      </c>
      <c r="E47" s="76" t="s">
        <v>57</v>
      </c>
      <c r="F47" s="76" t="s">
        <v>292</v>
      </c>
      <c r="G47" s="76"/>
      <c r="H47" s="123">
        <f>H48</f>
        <v>20000</v>
      </c>
      <c r="I47" s="45"/>
      <c r="J47" s="45"/>
    </row>
    <row r="48" spans="1:10" s="42" customFormat="1" ht="23.25" customHeight="1">
      <c r="A48" s="74"/>
      <c r="B48" s="75" t="s">
        <v>295</v>
      </c>
      <c r="C48" s="75">
        <v>992</v>
      </c>
      <c r="D48" s="76" t="s">
        <v>47</v>
      </c>
      <c r="E48" s="76" t="s">
        <v>57</v>
      </c>
      <c r="F48" s="76" t="s">
        <v>294</v>
      </c>
      <c r="G48" s="76"/>
      <c r="H48" s="123">
        <f>H49</f>
        <v>20000</v>
      </c>
      <c r="I48" s="45"/>
      <c r="J48" s="45"/>
    </row>
    <row r="49" spans="1:10" s="42" customFormat="1" ht="18">
      <c r="A49" s="74"/>
      <c r="B49" s="75" t="s">
        <v>276</v>
      </c>
      <c r="C49" s="75">
        <v>992</v>
      </c>
      <c r="D49" s="76" t="s">
        <v>47</v>
      </c>
      <c r="E49" s="76" t="s">
        <v>57</v>
      </c>
      <c r="F49" s="76" t="s">
        <v>294</v>
      </c>
      <c r="G49" s="76" t="s">
        <v>275</v>
      </c>
      <c r="H49" s="123">
        <v>20000</v>
      </c>
      <c r="I49" s="45"/>
      <c r="J49" s="45"/>
    </row>
    <row r="50" spans="1:10" s="42" customFormat="1" ht="36.75" customHeight="1">
      <c r="A50" s="79"/>
      <c r="B50" s="75" t="s">
        <v>58</v>
      </c>
      <c r="C50" s="75">
        <v>992</v>
      </c>
      <c r="D50" s="76" t="s">
        <v>47</v>
      </c>
      <c r="E50" s="76" t="s">
        <v>59</v>
      </c>
      <c r="F50" s="76"/>
      <c r="G50" s="76"/>
      <c r="H50" s="123">
        <f>H51+H55+H61</f>
        <v>55200</v>
      </c>
      <c r="I50" s="80"/>
      <c r="J50" s="80"/>
    </row>
    <row r="51" spans="1:10" s="94" customFormat="1" ht="54.75" customHeight="1">
      <c r="A51" s="147"/>
      <c r="B51" s="124" t="s">
        <v>271</v>
      </c>
      <c r="C51" s="124">
        <v>992</v>
      </c>
      <c r="D51" s="125" t="s">
        <v>47</v>
      </c>
      <c r="E51" s="125" t="s">
        <v>59</v>
      </c>
      <c r="F51" s="125" t="s">
        <v>267</v>
      </c>
      <c r="G51" s="125"/>
      <c r="H51" s="123">
        <f>H54</f>
        <v>5000</v>
      </c>
      <c r="I51" s="148"/>
      <c r="J51" s="148"/>
    </row>
    <row r="52" spans="1:10" s="94" customFormat="1" ht="36">
      <c r="A52" s="147"/>
      <c r="B52" s="124" t="s">
        <v>398</v>
      </c>
      <c r="C52" s="124">
        <v>992</v>
      </c>
      <c r="D52" s="125" t="s">
        <v>47</v>
      </c>
      <c r="E52" s="125" t="s">
        <v>59</v>
      </c>
      <c r="F52" s="125" t="s">
        <v>399</v>
      </c>
      <c r="G52" s="125"/>
      <c r="H52" s="123">
        <f>H53</f>
        <v>5000</v>
      </c>
      <c r="I52" s="148"/>
      <c r="J52" s="148"/>
    </row>
    <row r="53" spans="1:10" s="94" customFormat="1" ht="36">
      <c r="A53" s="147"/>
      <c r="B53" s="124" t="s">
        <v>370</v>
      </c>
      <c r="C53" s="124">
        <v>992</v>
      </c>
      <c r="D53" s="125" t="s">
        <v>47</v>
      </c>
      <c r="E53" s="125" t="s">
        <v>59</v>
      </c>
      <c r="F53" s="125" t="s">
        <v>400</v>
      </c>
      <c r="G53" s="125"/>
      <c r="H53" s="123">
        <f>H54</f>
        <v>5000</v>
      </c>
      <c r="I53" s="148"/>
      <c r="J53" s="148"/>
    </row>
    <row r="54" spans="1:10" s="94" customFormat="1" ht="54">
      <c r="A54" s="147"/>
      <c r="B54" s="124" t="s">
        <v>274</v>
      </c>
      <c r="C54" s="124">
        <v>992</v>
      </c>
      <c r="D54" s="125" t="s">
        <v>47</v>
      </c>
      <c r="E54" s="125" t="s">
        <v>59</v>
      </c>
      <c r="F54" s="125" t="s">
        <v>400</v>
      </c>
      <c r="G54" s="125" t="s">
        <v>273</v>
      </c>
      <c r="H54" s="123">
        <v>5000</v>
      </c>
      <c r="I54" s="148"/>
      <c r="J54" s="148"/>
    </row>
    <row r="55" spans="1:10" s="94" customFormat="1" ht="18">
      <c r="A55" s="147"/>
      <c r="B55" s="124" t="s">
        <v>296</v>
      </c>
      <c r="C55" s="124">
        <v>992</v>
      </c>
      <c r="D55" s="125" t="s">
        <v>47</v>
      </c>
      <c r="E55" s="125" t="s">
        <v>59</v>
      </c>
      <c r="F55" s="125" t="s">
        <v>268</v>
      </c>
      <c r="G55" s="125"/>
      <c r="H55" s="123">
        <f>H56</f>
        <v>25000</v>
      </c>
      <c r="I55" s="148"/>
      <c r="J55" s="148"/>
    </row>
    <row r="56" spans="1:10" s="42" customFormat="1" ht="39" customHeight="1">
      <c r="A56" s="74"/>
      <c r="B56" s="75" t="s">
        <v>298</v>
      </c>
      <c r="C56" s="75">
        <v>992</v>
      </c>
      <c r="D56" s="76" t="s">
        <v>47</v>
      </c>
      <c r="E56" s="76" t="s">
        <v>59</v>
      </c>
      <c r="F56" s="76" t="s">
        <v>297</v>
      </c>
      <c r="G56" s="76"/>
      <c r="H56" s="123">
        <f>H57+H59</f>
        <v>25000</v>
      </c>
      <c r="I56" s="45"/>
      <c r="J56" s="45"/>
    </row>
    <row r="57" spans="1:10" s="42" customFormat="1" ht="95.25" customHeight="1">
      <c r="A57" s="74"/>
      <c r="B57" s="75" t="s">
        <v>380</v>
      </c>
      <c r="C57" s="75">
        <v>992</v>
      </c>
      <c r="D57" s="76" t="s">
        <v>47</v>
      </c>
      <c r="E57" s="76" t="s">
        <v>59</v>
      </c>
      <c r="F57" s="76" t="s">
        <v>379</v>
      </c>
      <c r="G57" s="76"/>
      <c r="H57" s="123">
        <f>H58</f>
        <v>25000</v>
      </c>
      <c r="I57" s="45"/>
      <c r="J57" s="45"/>
    </row>
    <row r="58" spans="1:10" s="42" customFormat="1" ht="54">
      <c r="A58" s="74"/>
      <c r="B58" s="75" t="s">
        <v>274</v>
      </c>
      <c r="C58" s="75">
        <v>992</v>
      </c>
      <c r="D58" s="76" t="s">
        <v>47</v>
      </c>
      <c r="E58" s="76" t="s">
        <v>59</v>
      </c>
      <c r="F58" s="76" t="s">
        <v>379</v>
      </c>
      <c r="G58" s="76" t="s">
        <v>273</v>
      </c>
      <c r="H58" s="123">
        <v>25000</v>
      </c>
      <c r="I58" s="45"/>
      <c r="J58" s="45"/>
    </row>
    <row r="59" spans="1:10" s="42" customFormat="1" ht="55.5" customHeight="1" hidden="1">
      <c r="A59" s="74"/>
      <c r="B59" s="75" t="s">
        <v>286</v>
      </c>
      <c r="C59" s="75">
        <v>992</v>
      </c>
      <c r="D59" s="76" t="s">
        <v>47</v>
      </c>
      <c r="E59" s="76" t="s">
        <v>59</v>
      </c>
      <c r="F59" s="76" t="s">
        <v>299</v>
      </c>
      <c r="G59" s="76"/>
      <c r="H59" s="123">
        <f>H60</f>
        <v>0</v>
      </c>
      <c r="I59" s="45"/>
      <c r="J59" s="45"/>
    </row>
    <row r="60" spans="1:10" s="42" customFormat="1" ht="55.5" customHeight="1" hidden="1">
      <c r="A60" s="74"/>
      <c r="B60" s="75" t="s">
        <v>274</v>
      </c>
      <c r="C60" s="75">
        <v>992</v>
      </c>
      <c r="D60" s="76" t="s">
        <v>47</v>
      </c>
      <c r="E60" s="76" t="s">
        <v>59</v>
      </c>
      <c r="F60" s="76" t="s">
        <v>299</v>
      </c>
      <c r="G60" s="76" t="s">
        <v>273</v>
      </c>
      <c r="H60" s="123">
        <v>0</v>
      </c>
      <c r="I60" s="45"/>
      <c r="J60" s="45"/>
    </row>
    <row r="61" spans="1:10" s="42" customFormat="1" ht="57.75" customHeight="1">
      <c r="A61" s="74"/>
      <c r="B61" s="75" t="s">
        <v>290</v>
      </c>
      <c r="C61" s="75">
        <v>992</v>
      </c>
      <c r="D61" s="76" t="s">
        <v>47</v>
      </c>
      <c r="E61" s="76" t="s">
        <v>59</v>
      </c>
      <c r="F61" s="76" t="s">
        <v>288</v>
      </c>
      <c r="G61" s="76"/>
      <c r="H61" s="123">
        <f>H62</f>
        <v>25200</v>
      </c>
      <c r="I61" s="45"/>
      <c r="J61" s="45"/>
    </row>
    <row r="62" spans="1:10" s="42" customFormat="1" ht="36">
      <c r="A62" s="74"/>
      <c r="B62" s="75" t="s">
        <v>301</v>
      </c>
      <c r="C62" s="75">
        <v>992</v>
      </c>
      <c r="D62" s="76" t="s">
        <v>47</v>
      </c>
      <c r="E62" s="76" t="s">
        <v>59</v>
      </c>
      <c r="F62" s="76" t="s">
        <v>300</v>
      </c>
      <c r="G62" s="76"/>
      <c r="H62" s="123">
        <f>H68</f>
        <v>25200</v>
      </c>
      <c r="I62" s="45"/>
      <c r="J62" s="45"/>
    </row>
    <row r="63" spans="1:10" s="42" customFormat="1" ht="21.75" customHeight="1" hidden="1">
      <c r="A63" s="74"/>
      <c r="B63" s="75" t="s">
        <v>87</v>
      </c>
      <c r="C63" s="75">
        <v>992</v>
      </c>
      <c r="D63" s="76" t="s">
        <v>47</v>
      </c>
      <c r="E63" s="76" t="s">
        <v>59</v>
      </c>
      <c r="F63" s="76" t="s">
        <v>97</v>
      </c>
      <c r="G63" s="76" t="s">
        <v>98</v>
      </c>
      <c r="H63" s="123">
        <v>0</v>
      </c>
      <c r="I63" s="45"/>
      <c r="J63" s="45"/>
    </row>
    <row r="64" spans="1:10" s="42" customFormat="1" ht="18" hidden="1">
      <c r="A64" s="74"/>
      <c r="B64" s="75" t="s">
        <v>87</v>
      </c>
      <c r="C64" s="75">
        <v>992</v>
      </c>
      <c r="D64" s="76" t="s">
        <v>47</v>
      </c>
      <c r="E64" s="76" t="s">
        <v>59</v>
      </c>
      <c r="F64" s="76" t="s">
        <v>97</v>
      </c>
      <c r="G64" s="76" t="s">
        <v>98</v>
      </c>
      <c r="H64" s="123">
        <f>10000-10000</f>
        <v>0</v>
      </c>
      <c r="I64" s="45"/>
      <c r="J64" s="45"/>
    </row>
    <row r="65" spans="1:10" s="42" customFormat="1" ht="72" hidden="1">
      <c r="A65" s="74"/>
      <c r="B65" s="75" t="s">
        <v>168</v>
      </c>
      <c r="C65" s="75">
        <v>992</v>
      </c>
      <c r="D65" s="76" t="s">
        <v>47</v>
      </c>
      <c r="E65" s="76" t="s">
        <v>59</v>
      </c>
      <c r="F65" s="76" t="s">
        <v>97</v>
      </c>
      <c r="G65" s="76" t="s">
        <v>171</v>
      </c>
      <c r="H65" s="123"/>
      <c r="I65" s="45"/>
      <c r="J65" s="45"/>
    </row>
    <row r="66" spans="1:10" s="42" customFormat="1" ht="36" hidden="1">
      <c r="A66" s="74"/>
      <c r="B66" s="75" t="s">
        <v>76</v>
      </c>
      <c r="C66" s="75">
        <v>992</v>
      </c>
      <c r="D66" s="76" t="s">
        <v>47</v>
      </c>
      <c r="E66" s="76" t="s">
        <v>59</v>
      </c>
      <c r="F66" s="76" t="s">
        <v>71</v>
      </c>
      <c r="G66" s="76"/>
      <c r="H66" s="123" t="e">
        <f>#REF!</f>
        <v>#REF!</v>
      </c>
      <c r="I66" s="45"/>
      <c r="J66" s="45"/>
    </row>
    <row r="67" spans="1:10" s="42" customFormat="1" ht="0.75" customHeight="1" hidden="1">
      <c r="A67" s="74"/>
      <c r="B67" s="75" t="s">
        <v>53</v>
      </c>
      <c r="C67" s="75">
        <v>992</v>
      </c>
      <c r="D67" s="76" t="s">
        <v>47</v>
      </c>
      <c r="E67" s="76" t="s">
        <v>60</v>
      </c>
      <c r="F67" s="76" t="s">
        <v>71</v>
      </c>
      <c r="G67" s="76" t="s">
        <v>54</v>
      </c>
      <c r="H67" s="123">
        <v>0</v>
      </c>
      <c r="I67" s="45"/>
      <c r="J67" s="45"/>
    </row>
    <row r="68" spans="1:10" s="42" customFormat="1" ht="54">
      <c r="A68" s="74"/>
      <c r="B68" s="75" t="s">
        <v>274</v>
      </c>
      <c r="C68" s="75">
        <v>992</v>
      </c>
      <c r="D68" s="76" t="s">
        <v>47</v>
      </c>
      <c r="E68" s="76" t="s">
        <v>59</v>
      </c>
      <c r="F68" s="76" t="s">
        <v>300</v>
      </c>
      <c r="G68" s="76" t="s">
        <v>273</v>
      </c>
      <c r="H68" s="123">
        <v>25200</v>
      </c>
      <c r="I68" s="45"/>
      <c r="J68" s="45"/>
    </row>
    <row r="69" spans="1:10" s="42" customFormat="1" ht="18.75" customHeight="1" hidden="1">
      <c r="A69" s="74"/>
      <c r="B69" s="75" t="s">
        <v>99</v>
      </c>
      <c r="C69" s="75">
        <v>992</v>
      </c>
      <c r="D69" s="76" t="s">
        <v>47</v>
      </c>
      <c r="E69" s="76" t="s">
        <v>60</v>
      </c>
      <c r="F69" s="76" t="s">
        <v>100</v>
      </c>
      <c r="G69" s="76" t="s">
        <v>54</v>
      </c>
      <c r="H69" s="123">
        <v>0</v>
      </c>
      <c r="I69" s="45"/>
      <c r="J69" s="45"/>
    </row>
    <row r="70" spans="1:10" s="42" customFormat="1" ht="17.25">
      <c r="A70" s="74" t="s">
        <v>101</v>
      </c>
      <c r="B70" s="116" t="s">
        <v>61</v>
      </c>
      <c r="C70" s="116">
        <v>992</v>
      </c>
      <c r="D70" s="127" t="s">
        <v>49</v>
      </c>
      <c r="E70" s="127" t="s">
        <v>1</v>
      </c>
      <c r="F70" s="127"/>
      <c r="G70" s="127"/>
      <c r="H70" s="119">
        <f>H71</f>
        <v>245300</v>
      </c>
      <c r="I70" s="45"/>
      <c r="J70" s="45"/>
    </row>
    <row r="71" spans="1:10" s="69" customFormat="1" ht="36.75" customHeight="1">
      <c r="A71" s="81"/>
      <c r="B71" s="75" t="s">
        <v>62</v>
      </c>
      <c r="C71" s="75">
        <v>992</v>
      </c>
      <c r="D71" s="76" t="s">
        <v>49</v>
      </c>
      <c r="E71" s="76" t="s">
        <v>63</v>
      </c>
      <c r="F71" s="76"/>
      <c r="G71" s="76"/>
      <c r="H71" s="123">
        <f>H73</f>
        <v>245300</v>
      </c>
      <c r="I71" s="82"/>
      <c r="J71" s="82"/>
    </row>
    <row r="72" spans="1:10" s="69" customFormat="1" ht="58.5" customHeight="1">
      <c r="A72" s="81"/>
      <c r="B72" s="75" t="s">
        <v>271</v>
      </c>
      <c r="C72" s="75">
        <v>992</v>
      </c>
      <c r="D72" s="76" t="s">
        <v>49</v>
      </c>
      <c r="E72" s="76" t="s">
        <v>63</v>
      </c>
      <c r="F72" s="76" t="s">
        <v>267</v>
      </c>
      <c r="G72" s="76"/>
      <c r="H72" s="123">
        <f>H73</f>
        <v>245300</v>
      </c>
      <c r="I72" s="82"/>
      <c r="J72" s="82"/>
    </row>
    <row r="73" spans="1:10" s="42" customFormat="1" ht="36">
      <c r="A73" s="74"/>
      <c r="B73" s="75" t="s">
        <v>278</v>
      </c>
      <c r="C73" s="75">
        <v>992</v>
      </c>
      <c r="D73" s="76" t="s">
        <v>49</v>
      </c>
      <c r="E73" s="76" t="s">
        <v>63</v>
      </c>
      <c r="F73" s="76" t="s">
        <v>277</v>
      </c>
      <c r="G73" s="76"/>
      <c r="H73" s="123">
        <f>H74</f>
        <v>245300</v>
      </c>
      <c r="I73" s="45"/>
      <c r="J73" s="45"/>
    </row>
    <row r="74" spans="1:10" s="42" customFormat="1" ht="58.5" customHeight="1">
      <c r="A74" s="74"/>
      <c r="B74" s="75" t="s">
        <v>86</v>
      </c>
      <c r="C74" s="75">
        <v>992</v>
      </c>
      <c r="D74" s="76" t="s">
        <v>49</v>
      </c>
      <c r="E74" s="76" t="s">
        <v>63</v>
      </c>
      <c r="F74" s="76" t="s">
        <v>302</v>
      </c>
      <c r="G74" s="76"/>
      <c r="H74" s="123">
        <f>H75</f>
        <v>245300</v>
      </c>
      <c r="I74" s="45"/>
      <c r="J74" s="45"/>
    </row>
    <row r="75" spans="1:10" s="42" customFormat="1" ht="130.5" customHeight="1">
      <c r="A75" s="74"/>
      <c r="B75" s="75" t="s">
        <v>266</v>
      </c>
      <c r="C75" s="75">
        <v>992</v>
      </c>
      <c r="D75" s="76" t="s">
        <v>49</v>
      </c>
      <c r="E75" s="76" t="s">
        <v>63</v>
      </c>
      <c r="F75" s="76" t="s">
        <v>302</v>
      </c>
      <c r="G75" s="76" t="s">
        <v>265</v>
      </c>
      <c r="H75" s="123">
        <f>195300+50000</f>
        <v>245300</v>
      </c>
      <c r="I75" s="45"/>
      <c r="J75" s="45"/>
    </row>
    <row r="76" spans="1:10" s="42" customFormat="1" ht="51.75">
      <c r="A76" s="73" t="s">
        <v>102</v>
      </c>
      <c r="B76" s="128" t="s">
        <v>64</v>
      </c>
      <c r="C76" s="129">
        <v>992</v>
      </c>
      <c r="D76" s="120" t="s">
        <v>63</v>
      </c>
      <c r="E76" s="120" t="s">
        <v>1</v>
      </c>
      <c r="F76" s="120"/>
      <c r="G76" s="120"/>
      <c r="H76" s="130">
        <f>H77+H93+H102</f>
        <v>20000</v>
      </c>
      <c r="I76" s="45"/>
      <c r="J76" s="45"/>
    </row>
    <row r="77" spans="1:10" s="42" customFormat="1" ht="74.25" customHeight="1">
      <c r="A77" s="79"/>
      <c r="B77" s="75" t="s">
        <v>259</v>
      </c>
      <c r="C77" s="75">
        <v>992</v>
      </c>
      <c r="D77" s="76" t="s">
        <v>63</v>
      </c>
      <c r="E77" s="76" t="s">
        <v>65</v>
      </c>
      <c r="F77" s="76"/>
      <c r="G77" s="76"/>
      <c r="H77" s="123">
        <f>H78</f>
        <v>10000</v>
      </c>
      <c r="I77" s="80"/>
      <c r="J77" s="80"/>
    </row>
    <row r="78" spans="1:10" s="42" customFormat="1" ht="40.5" customHeight="1">
      <c r="A78" s="79"/>
      <c r="B78" s="75" t="s">
        <v>303</v>
      </c>
      <c r="C78" s="75">
        <v>992</v>
      </c>
      <c r="D78" s="76" t="s">
        <v>63</v>
      </c>
      <c r="E78" s="76" t="s">
        <v>65</v>
      </c>
      <c r="F78" s="76" t="s">
        <v>269</v>
      </c>
      <c r="G78" s="76"/>
      <c r="H78" s="123">
        <f>H79</f>
        <v>10000</v>
      </c>
      <c r="I78" s="80"/>
      <c r="J78" s="80"/>
    </row>
    <row r="79" spans="1:10" s="42" customFormat="1" ht="72">
      <c r="A79" s="74"/>
      <c r="B79" s="75" t="s">
        <v>305</v>
      </c>
      <c r="C79" s="75">
        <v>992</v>
      </c>
      <c r="D79" s="76" t="s">
        <v>63</v>
      </c>
      <c r="E79" s="76" t="s">
        <v>65</v>
      </c>
      <c r="F79" s="76" t="s">
        <v>304</v>
      </c>
      <c r="G79" s="76"/>
      <c r="H79" s="123">
        <f>H80+H84+H86</f>
        <v>10000</v>
      </c>
      <c r="I79" s="45"/>
      <c r="J79" s="45"/>
    </row>
    <row r="80" spans="1:10" s="42" customFormat="1" ht="92.25" customHeight="1">
      <c r="A80" s="74"/>
      <c r="B80" s="75" t="s">
        <v>307</v>
      </c>
      <c r="C80" s="75">
        <v>992</v>
      </c>
      <c r="D80" s="76" t="s">
        <v>63</v>
      </c>
      <c r="E80" s="76" t="s">
        <v>65</v>
      </c>
      <c r="F80" s="76" t="s">
        <v>306</v>
      </c>
      <c r="G80" s="76"/>
      <c r="H80" s="123">
        <f>H83</f>
        <v>10000</v>
      </c>
      <c r="I80" s="45"/>
      <c r="J80" s="45"/>
    </row>
    <row r="81" spans="1:10" s="42" customFormat="1" ht="56.25" customHeight="1" hidden="1">
      <c r="A81" s="74"/>
      <c r="B81" s="75" t="s">
        <v>53</v>
      </c>
      <c r="C81" s="75">
        <v>992</v>
      </c>
      <c r="D81" s="76" t="s">
        <v>63</v>
      </c>
      <c r="E81" s="76" t="s">
        <v>65</v>
      </c>
      <c r="F81" s="76" t="s">
        <v>103</v>
      </c>
      <c r="G81" s="127"/>
      <c r="H81" s="123"/>
      <c r="I81" s="45"/>
      <c r="J81" s="45"/>
    </row>
    <row r="82" spans="1:10" s="42" customFormat="1" ht="18" hidden="1">
      <c r="A82" s="74"/>
      <c r="B82" s="75" t="s">
        <v>53</v>
      </c>
      <c r="C82" s="75">
        <v>992</v>
      </c>
      <c r="D82" s="76" t="s">
        <v>63</v>
      </c>
      <c r="E82" s="76" t="s">
        <v>65</v>
      </c>
      <c r="F82" s="76" t="s">
        <v>103</v>
      </c>
      <c r="G82" s="76" t="s">
        <v>54</v>
      </c>
      <c r="H82" s="123"/>
      <c r="I82" s="45"/>
      <c r="J82" s="45"/>
    </row>
    <row r="83" spans="1:10" s="42" customFormat="1" ht="54">
      <c r="A83" s="74"/>
      <c r="B83" s="75" t="s">
        <v>274</v>
      </c>
      <c r="C83" s="75">
        <v>992</v>
      </c>
      <c r="D83" s="76" t="s">
        <v>63</v>
      </c>
      <c r="E83" s="76" t="s">
        <v>65</v>
      </c>
      <c r="F83" s="76" t="s">
        <v>306</v>
      </c>
      <c r="G83" s="76" t="s">
        <v>273</v>
      </c>
      <c r="H83" s="123">
        <v>10000</v>
      </c>
      <c r="I83" s="45"/>
      <c r="J83" s="45"/>
    </row>
    <row r="84" spans="1:10" s="42" customFormat="1" ht="81.75" customHeight="1" hidden="1">
      <c r="A84" s="74"/>
      <c r="B84" s="75" t="s">
        <v>215</v>
      </c>
      <c r="C84" s="75">
        <v>992</v>
      </c>
      <c r="D84" s="76" t="s">
        <v>63</v>
      </c>
      <c r="E84" s="76" t="s">
        <v>65</v>
      </c>
      <c r="F84" s="76" t="s">
        <v>308</v>
      </c>
      <c r="G84" s="76"/>
      <c r="H84" s="123">
        <f>H85</f>
        <v>0</v>
      </c>
      <c r="I84" s="45"/>
      <c r="J84" s="45"/>
    </row>
    <row r="85" spans="1:10" s="42" customFormat="1" ht="54" hidden="1">
      <c r="A85" s="74"/>
      <c r="B85" s="75" t="s">
        <v>274</v>
      </c>
      <c r="C85" s="75">
        <v>992</v>
      </c>
      <c r="D85" s="76" t="s">
        <v>63</v>
      </c>
      <c r="E85" s="76" t="s">
        <v>65</v>
      </c>
      <c r="F85" s="76" t="s">
        <v>308</v>
      </c>
      <c r="G85" s="76" t="s">
        <v>273</v>
      </c>
      <c r="H85" s="123">
        <v>0</v>
      </c>
      <c r="I85" s="45"/>
      <c r="J85" s="45"/>
    </row>
    <row r="86" spans="1:10" s="42" customFormat="1" ht="96" customHeight="1" hidden="1">
      <c r="A86" s="74"/>
      <c r="B86" s="134" t="s">
        <v>310</v>
      </c>
      <c r="C86" s="75">
        <v>992</v>
      </c>
      <c r="D86" s="76" t="s">
        <v>63</v>
      </c>
      <c r="E86" s="76" t="s">
        <v>65</v>
      </c>
      <c r="F86" s="76" t="s">
        <v>309</v>
      </c>
      <c r="G86" s="76"/>
      <c r="H86" s="123">
        <f>H87</f>
        <v>0</v>
      </c>
      <c r="I86" s="45"/>
      <c r="J86" s="45"/>
    </row>
    <row r="87" spans="1:10" s="69" customFormat="1" ht="55.5" customHeight="1" hidden="1">
      <c r="A87" s="73"/>
      <c r="B87" s="75" t="s">
        <v>274</v>
      </c>
      <c r="C87" s="75">
        <v>992</v>
      </c>
      <c r="D87" s="76" t="s">
        <v>63</v>
      </c>
      <c r="E87" s="76" t="s">
        <v>65</v>
      </c>
      <c r="F87" s="76" t="s">
        <v>309</v>
      </c>
      <c r="G87" s="76" t="s">
        <v>273</v>
      </c>
      <c r="H87" s="123">
        <v>0</v>
      </c>
      <c r="I87" s="68"/>
      <c r="J87" s="68"/>
    </row>
    <row r="88" spans="1:10" s="42" customFormat="1" ht="18" hidden="1">
      <c r="A88" s="74"/>
      <c r="B88" s="75" t="s">
        <v>53</v>
      </c>
      <c r="C88" s="75">
        <v>992</v>
      </c>
      <c r="D88" s="76" t="s">
        <v>63</v>
      </c>
      <c r="E88" s="76" t="s">
        <v>65</v>
      </c>
      <c r="F88" s="76" t="s">
        <v>103</v>
      </c>
      <c r="G88" s="76" t="s">
        <v>54</v>
      </c>
      <c r="H88" s="123">
        <v>0</v>
      </c>
      <c r="I88" s="45"/>
      <c r="J88" s="45"/>
    </row>
    <row r="89" spans="1:10" s="42" customFormat="1" ht="18" customHeight="1" hidden="1">
      <c r="A89" s="74"/>
      <c r="B89" s="116" t="s">
        <v>66</v>
      </c>
      <c r="C89" s="116">
        <v>992</v>
      </c>
      <c r="D89" s="127" t="s">
        <v>63</v>
      </c>
      <c r="E89" s="127" t="s">
        <v>67</v>
      </c>
      <c r="F89" s="127"/>
      <c r="G89" s="127"/>
      <c r="H89" s="119">
        <f>H90</f>
        <v>0</v>
      </c>
      <c r="I89" s="45"/>
      <c r="J89" s="45"/>
    </row>
    <row r="90" spans="1:10" s="42" customFormat="1" ht="35.25" customHeight="1" hidden="1">
      <c r="A90" s="74"/>
      <c r="B90" s="75" t="s">
        <v>76</v>
      </c>
      <c r="C90" s="75">
        <v>992</v>
      </c>
      <c r="D90" s="76" t="s">
        <v>63</v>
      </c>
      <c r="E90" s="76" t="s">
        <v>67</v>
      </c>
      <c r="F90" s="76" t="s">
        <v>71</v>
      </c>
      <c r="G90" s="76"/>
      <c r="H90" s="123">
        <f>H92</f>
        <v>0</v>
      </c>
      <c r="I90" s="45"/>
      <c r="J90" s="45"/>
    </row>
    <row r="91" spans="1:10" s="42" customFormat="1" ht="59.25" customHeight="1" hidden="1">
      <c r="A91" s="74"/>
      <c r="B91" s="75" t="s">
        <v>155</v>
      </c>
      <c r="C91" s="75">
        <v>992</v>
      </c>
      <c r="D91" s="76" t="s">
        <v>63</v>
      </c>
      <c r="E91" s="76" t="s">
        <v>67</v>
      </c>
      <c r="F91" s="76" t="s">
        <v>104</v>
      </c>
      <c r="G91" s="76"/>
      <c r="H91" s="123">
        <f>H92</f>
        <v>0</v>
      </c>
      <c r="I91" s="45"/>
      <c r="J91" s="45"/>
    </row>
    <row r="92" spans="1:10" s="42" customFormat="1" ht="18" hidden="1">
      <c r="A92" s="74"/>
      <c r="B92" s="75" t="s">
        <v>53</v>
      </c>
      <c r="C92" s="75">
        <v>992</v>
      </c>
      <c r="D92" s="76" t="s">
        <v>63</v>
      </c>
      <c r="E92" s="76" t="s">
        <v>67</v>
      </c>
      <c r="F92" s="76" t="s">
        <v>104</v>
      </c>
      <c r="G92" s="76" t="s">
        <v>54</v>
      </c>
      <c r="H92" s="123">
        <v>0</v>
      </c>
      <c r="I92" s="45"/>
      <c r="J92" s="45"/>
    </row>
    <row r="93" spans="1:10" s="42" customFormat="1" ht="36.75" customHeight="1">
      <c r="A93" s="79"/>
      <c r="B93" s="75" t="s">
        <v>66</v>
      </c>
      <c r="C93" s="75">
        <v>992</v>
      </c>
      <c r="D93" s="76" t="s">
        <v>63</v>
      </c>
      <c r="E93" s="76" t="s">
        <v>67</v>
      </c>
      <c r="F93" s="76"/>
      <c r="G93" s="76"/>
      <c r="H93" s="123">
        <f>SUM(H94)</f>
        <v>10000</v>
      </c>
      <c r="I93" s="80"/>
      <c r="J93" s="80"/>
    </row>
    <row r="94" spans="1:10" s="42" customFormat="1" ht="37.5" customHeight="1">
      <c r="A94" s="74"/>
      <c r="B94" s="75" t="s">
        <v>303</v>
      </c>
      <c r="C94" s="75">
        <v>992</v>
      </c>
      <c r="D94" s="76" t="s">
        <v>63</v>
      </c>
      <c r="E94" s="76" t="s">
        <v>67</v>
      </c>
      <c r="F94" s="76" t="s">
        <v>269</v>
      </c>
      <c r="G94" s="76"/>
      <c r="H94" s="123">
        <f>H100</f>
        <v>10000</v>
      </c>
      <c r="I94" s="45"/>
      <c r="J94" s="45"/>
    </row>
    <row r="95" spans="1:10" s="42" customFormat="1" ht="72" hidden="1">
      <c r="A95" s="74"/>
      <c r="B95" s="75" t="s">
        <v>153</v>
      </c>
      <c r="C95" s="75">
        <v>992</v>
      </c>
      <c r="D95" s="76" t="s">
        <v>63</v>
      </c>
      <c r="E95" s="76" t="s">
        <v>60</v>
      </c>
      <c r="F95" s="76" t="s">
        <v>137</v>
      </c>
      <c r="G95" s="76"/>
      <c r="H95" s="123">
        <f>H96</f>
        <v>0</v>
      </c>
      <c r="I95" s="45"/>
      <c r="J95" s="45"/>
    </row>
    <row r="96" spans="1:10" s="42" customFormat="1" ht="18" hidden="1">
      <c r="A96" s="74"/>
      <c r="B96" s="75" t="s">
        <v>53</v>
      </c>
      <c r="C96" s="75">
        <v>992</v>
      </c>
      <c r="D96" s="76" t="s">
        <v>63</v>
      </c>
      <c r="E96" s="76" t="s">
        <v>60</v>
      </c>
      <c r="F96" s="76" t="s">
        <v>137</v>
      </c>
      <c r="G96" s="76" t="s">
        <v>54</v>
      </c>
      <c r="H96" s="123">
        <v>0</v>
      </c>
      <c r="I96" s="45"/>
      <c r="J96" s="45"/>
    </row>
    <row r="97" spans="1:10" s="42" customFormat="1" ht="93.75" customHeight="1" hidden="1">
      <c r="A97" s="74"/>
      <c r="B97" s="75" t="s">
        <v>156</v>
      </c>
      <c r="C97" s="75">
        <v>992</v>
      </c>
      <c r="D97" s="76" t="s">
        <v>63</v>
      </c>
      <c r="E97" s="76" t="s">
        <v>60</v>
      </c>
      <c r="F97" s="76" t="s">
        <v>105</v>
      </c>
      <c r="G97" s="76"/>
      <c r="H97" s="123">
        <f>H98</f>
        <v>0</v>
      </c>
      <c r="I97" s="45"/>
      <c r="J97" s="45"/>
    </row>
    <row r="98" spans="1:10" s="42" customFormat="1" ht="18" hidden="1">
      <c r="A98" s="74"/>
      <c r="B98" s="75" t="s">
        <v>53</v>
      </c>
      <c r="C98" s="75">
        <v>992</v>
      </c>
      <c r="D98" s="76" t="s">
        <v>63</v>
      </c>
      <c r="E98" s="76" t="s">
        <v>60</v>
      </c>
      <c r="F98" s="76" t="s">
        <v>105</v>
      </c>
      <c r="G98" s="76" t="s">
        <v>54</v>
      </c>
      <c r="H98" s="123">
        <v>0</v>
      </c>
      <c r="I98" s="45"/>
      <c r="J98" s="45"/>
    </row>
    <row r="99" spans="1:10" s="42" customFormat="1" ht="51.75" customHeight="1">
      <c r="A99" s="74"/>
      <c r="B99" s="75" t="s">
        <v>391</v>
      </c>
      <c r="C99" s="75">
        <v>992</v>
      </c>
      <c r="D99" s="76" t="s">
        <v>63</v>
      </c>
      <c r="E99" s="76" t="s">
        <v>67</v>
      </c>
      <c r="F99" s="76" t="s">
        <v>390</v>
      </c>
      <c r="G99" s="76"/>
      <c r="H99" s="123">
        <f>H100</f>
        <v>10000</v>
      </c>
      <c r="I99" s="45"/>
      <c r="J99" s="45"/>
    </row>
    <row r="100" spans="1:10" s="42" customFormat="1" ht="36">
      <c r="A100" s="74"/>
      <c r="B100" s="75" t="s">
        <v>312</v>
      </c>
      <c r="C100" s="75">
        <v>992</v>
      </c>
      <c r="D100" s="76" t="s">
        <v>63</v>
      </c>
      <c r="E100" s="76" t="s">
        <v>67</v>
      </c>
      <c r="F100" s="76" t="s">
        <v>311</v>
      </c>
      <c r="G100" s="76"/>
      <c r="H100" s="123">
        <f>H101</f>
        <v>10000</v>
      </c>
      <c r="I100" s="45"/>
      <c r="J100" s="45"/>
    </row>
    <row r="101" spans="1:10" s="42" customFormat="1" ht="54">
      <c r="A101" s="74"/>
      <c r="B101" s="75" t="s">
        <v>274</v>
      </c>
      <c r="C101" s="75">
        <v>992</v>
      </c>
      <c r="D101" s="76" t="s">
        <v>63</v>
      </c>
      <c r="E101" s="76" t="s">
        <v>67</v>
      </c>
      <c r="F101" s="76" t="s">
        <v>313</v>
      </c>
      <c r="G101" s="76" t="s">
        <v>273</v>
      </c>
      <c r="H101" s="123">
        <v>10000</v>
      </c>
      <c r="I101" s="45"/>
      <c r="J101" s="45"/>
    </row>
    <row r="102" spans="1:10" s="69" customFormat="1" ht="53.25" customHeight="1" hidden="1">
      <c r="A102" s="73"/>
      <c r="B102" s="75" t="s">
        <v>68</v>
      </c>
      <c r="C102" s="75">
        <v>992</v>
      </c>
      <c r="D102" s="76" t="s">
        <v>63</v>
      </c>
      <c r="E102" s="76" t="s">
        <v>60</v>
      </c>
      <c r="F102" s="76"/>
      <c r="G102" s="76"/>
      <c r="H102" s="123">
        <f>H103</f>
        <v>0</v>
      </c>
      <c r="I102" s="68"/>
      <c r="J102" s="68"/>
    </row>
    <row r="103" spans="1:10" s="42" customFormat="1" ht="36.75" customHeight="1" hidden="1">
      <c r="A103" s="74"/>
      <c r="B103" s="75" t="s">
        <v>303</v>
      </c>
      <c r="C103" s="75">
        <v>992</v>
      </c>
      <c r="D103" s="76" t="s">
        <v>63</v>
      </c>
      <c r="E103" s="76" t="s">
        <v>60</v>
      </c>
      <c r="F103" s="76" t="s">
        <v>269</v>
      </c>
      <c r="G103" s="76"/>
      <c r="H103" s="123">
        <f>H104</f>
        <v>0</v>
      </c>
      <c r="I103" s="45"/>
      <c r="J103" s="45"/>
    </row>
    <row r="104" spans="1:10" s="42" customFormat="1" ht="57" customHeight="1" hidden="1">
      <c r="A104" s="74"/>
      <c r="B104" s="75" t="s">
        <v>68</v>
      </c>
      <c r="C104" s="75">
        <v>992</v>
      </c>
      <c r="D104" s="76" t="s">
        <v>63</v>
      </c>
      <c r="E104" s="76" t="s">
        <v>60</v>
      </c>
      <c r="F104" s="76" t="s">
        <v>314</v>
      </c>
      <c r="G104" s="76"/>
      <c r="H104" s="123">
        <f>H105</f>
        <v>0</v>
      </c>
      <c r="I104" s="45"/>
      <c r="J104" s="45"/>
    </row>
    <row r="105" spans="1:10" s="42" customFormat="1" ht="54" hidden="1">
      <c r="A105" s="74"/>
      <c r="B105" s="75" t="s">
        <v>316</v>
      </c>
      <c r="C105" s="75">
        <v>992</v>
      </c>
      <c r="D105" s="76" t="s">
        <v>63</v>
      </c>
      <c r="E105" s="76" t="s">
        <v>60</v>
      </c>
      <c r="F105" s="76" t="s">
        <v>315</v>
      </c>
      <c r="G105" s="76"/>
      <c r="H105" s="123">
        <f>H107</f>
        <v>0</v>
      </c>
      <c r="I105" s="45"/>
      <c r="J105" s="45"/>
    </row>
    <row r="106" spans="1:10" s="42" customFormat="1" ht="75.75" customHeight="1" hidden="1">
      <c r="A106" s="74"/>
      <c r="B106" s="75" t="s">
        <v>244</v>
      </c>
      <c r="C106" s="75">
        <v>992</v>
      </c>
      <c r="D106" s="76" t="s">
        <v>63</v>
      </c>
      <c r="E106" s="76" t="s">
        <v>60</v>
      </c>
      <c r="F106" s="76" t="s">
        <v>105</v>
      </c>
      <c r="G106" s="76" t="s">
        <v>243</v>
      </c>
      <c r="H106" s="123">
        <f>150000-150000</f>
        <v>0</v>
      </c>
      <c r="I106" s="45"/>
      <c r="J106" s="45"/>
    </row>
    <row r="107" spans="1:10" s="42" customFormat="1" ht="54" hidden="1">
      <c r="A107" s="74"/>
      <c r="B107" s="75" t="s">
        <v>274</v>
      </c>
      <c r="C107" s="75">
        <v>992</v>
      </c>
      <c r="D107" s="76" t="s">
        <v>63</v>
      </c>
      <c r="E107" s="76" t="s">
        <v>60</v>
      </c>
      <c r="F107" s="76" t="s">
        <v>315</v>
      </c>
      <c r="G107" s="76" t="s">
        <v>273</v>
      </c>
      <c r="H107" s="123">
        <v>0</v>
      </c>
      <c r="I107" s="45"/>
      <c r="J107" s="45"/>
    </row>
    <row r="108" spans="1:10" s="42" customFormat="1" ht="117.75" customHeight="1" hidden="1">
      <c r="A108" s="74"/>
      <c r="B108" s="75" t="s">
        <v>106</v>
      </c>
      <c r="C108" s="75">
        <v>992</v>
      </c>
      <c r="D108" s="76" t="s">
        <v>63</v>
      </c>
      <c r="E108" s="76" t="s">
        <v>60</v>
      </c>
      <c r="F108" s="76" t="s">
        <v>107</v>
      </c>
      <c r="G108" s="76"/>
      <c r="H108" s="123">
        <f>H109</f>
        <v>0</v>
      </c>
      <c r="I108" s="45"/>
      <c r="J108" s="45"/>
    </row>
    <row r="109" spans="1:10" s="42" customFormat="1" ht="18" hidden="1">
      <c r="A109" s="74"/>
      <c r="B109" s="75" t="s">
        <v>53</v>
      </c>
      <c r="C109" s="75">
        <v>992</v>
      </c>
      <c r="D109" s="76" t="s">
        <v>63</v>
      </c>
      <c r="E109" s="76" t="s">
        <v>60</v>
      </c>
      <c r="F109" s="76" t="s">
        <v>107</v>
      </c>
      <c r="G109" s="76" t="s">
        <v>54</v>
      </c>
      <c r="H109" s="123">
        <f>5000-5000</f>
        <v>0</v>
      </c>
      <c r="I109" s="45"/>
      <c r="J109" s="45"/>
    </row>
    <row r="110" spans="1:10" s="42" customFormat="1" ht="17.25">
      <c r="A110" s="74" t="s">
        <v>108</v>
      </c>
      <c r="B110" s="116" t="s">
        <v>69</v>
      </c>
      <c r="C110" s="116">
        <v>992</v>
      </c>
      <c r="D110" s="127" t="s">
        <v>50</v>
      </c>
      <c r="E110" s="127" t="s">
        <v>1</v>
      </c>
      <c r="F110" s="127"/>
      <c r="G110" s="127"/>
      <c r="H110" s="119">
        <f>H122+H111</f>
        <v>1515000</v>
      </c>
      <c r="I110" s="45"/>
      <c r="J110" s="45"/>
    </row>
    <row r="111" spans="1:10" s="42" customFormat="1" ht="35.25" customHeight="1">
      <c r="A111" s="79"/>
      <c r="B111" s="75" t="s">
        <v>136</v>
      </c>
      <c r="C111" s="75">
        <v>992</v>
      </c>
      <c r="D111" s="76" t="s">
        <v>50</v>
      </c>
      <c r="E111" s="76" t="s">
        <v>65</v>
      </c>
      <c r="F111" s="76"/>
      <c r="G111" s="76"/>
      <c r="H111" s="131">
        <f>H112</f>
        <v>1485000</v>
      </c>
      <c r="I111" s="80"/>
      <c r="J111" s="80"/>
    </row>
    <row r="112" spans="1:10" s="42" customFormat="1" ht="39.75" customHeight="1">
      <c r="A112" s="74"/>
      <c r="B112" s="75" t="s">
        <v>317</v>
      </c>
      <c r="C112" s="75">
        <v>992</v>
      </c>
      <c r="D112" s="76" t="s">
        <v>50</v>
      </c>
      <c r="E112" s="76" t="s">
        <v>65</v>
      </c>
      <c r="F112" s="76" t="s">
        <v>270</v>
      </c>
      <c r="G112" s="76"/>
      <c r="H112" s="131">
        <f>H113</f>
        <v>1485000</v>
      </c>
      <c r="I112" s="45"/>
      <c r="J112" s="45"/>
    </row>
    <row r="113" spans="1:10" s="42" customFormat="1" ht="40.5" customHeight="1">
      <c r="A113" s="74"/>
      <c r="B113" s="75" t="s">
        <v>319</v>
      </c>
      <c r="C113" s="75">
        <v>992</v>
      </c>
      <c r="D113" s="76" t="s">
        <v>50</v>
      </c>
      <c r="E113" s="76" t="s">
        <v>65</v>
      </c>
      <c r="F113" s="76" t="s">
        <v>318</v>
      </c>
      <c r="G113" s="76"/>
      <c r="H113" s="131">
        <f>H114+H120</f>
        <v>1485000</v>
      </c>
      <c r="I113" s="45"/>
      <c r="J113" s="45"/>
    </row>
    <row r="114" spans="1:10" s="42" customFormat="1" ht="132" customHeight="1">
      <c r="A114" s="74"/>
      <c r="B114" s="75" t="s">
        <v>177</v>
      </c>
      <c r="C114" s="75">
        <v>992</v>
      </c>
      <c r="D114" s="76" t="s">
        <v>50</v>
      </c>
      <c r="E114" s="76" t="s">
        <v>65</v>
      </c>
      <c r="F114" s="76" t="s">
        <v>320</v>
      </c>
      <c r="G114" s="76"/>
      <c r="H114" s="131">
        <f>H115+H119</f>
        <v>1485000</v>
      </c>
      <c r="I114" s="45"/>
      <c r="J114" s="45"/>
    </row>
    <row r="115" spans="1:10" s="42" customFormat="1" ht="54">
      <c r="A115" s="74"/>
      <c r="B115" s="75" t="s">
        <v>274</v>
      </c>
      <c r="C115" s="75">
        <v>992</v>
      </c>
      <c r="D115" s="76" t="s">
        <v>50</v>
      </c>
      <c r="E115" s="76" t="s">
        <v>65</v>
      </c>
      <c r="F115" s="76" t="s">
        <v>320</v>
      </c>
      <c r="G115" s="76" t="s">
        <v>273</v>
      </c>
      <c r="H115" s="131">
        <v>1485000</v>
      </c>
      <c r="I115" s="45"/>
      <c r="J115" s="45"/>
    </row>
    <row r="116" spans="1:10" s="42" customFormat="1" ht="18" customHeight="1" hidden="1">
      <c r="A116" s="74"/>
      <c r="B116" s="75" t="s">
        <v>110</v>
      </c>
      <c r="C116" s="75">
        <v>992</v>
      </c>
      <c r="D116" s="76" t="s">
        <v>50</v>
      </c>
      <c r="E116" s="76" t="s">
        <v>65</v>
      </c>
      <c r="F116" s="76" t="s">
        <v>111</v>
      </c>
      <c r="G116" s="76"/>
      <c r="H116" s="131">
        <f>H117</f>
        <v>0</v>
      </c>
      <c r="I116" s="45"/>
      <c r="J116" s="45"/>
    </row>
    <row r="117" spans="1:10" s="42" customFormat="1" ht="75" customHeight="1" hidden="1">
      <c r="A117" s="74"/>
      <c r="B117" s="132" t="s">
        <v>199</v>
      </c>
      <c r="C117" s="75">
        <v>992</v>
      </c>
      <c r="D117" s="76" t="s">
        <v>50</v>
      </c>
      <c r="E117" s="76" t="s">
        <v>65</v>
      </c>
      <c r="F117" s="76" t="s">
        <v>200</v>
      </c>
      <c r="G117" s="76"/>
      <c r="H117" s="131">
        <f>H118</f>
        <v>0</v>
      </c>
      <c r="I117" s="45"/>
      <c r="J117" s="45"/>
    </row>
    <row r="118" spans="1:10" s="42" customFormat="1" ht="18" customHeight="1" hidden="1">
      <c r="A118" s="74"/>
      <c r="B118" s="75" t="s">
        <v>53</v>
      </c>
      <c r="C118" s="75">
        <v>992</v>
      </c>
      <c r="D118" s="76" t="s">
        <v>50</v>
      </c>
      <c r="E118" s="76" t="s">
        <v>65</v>
      </c>
      <c r="F118" s="76" t="s">
        <v>200</v>
      </c>
      <c r="G118" s="76" t="s">
        <v>54</v>
      </c>
      <c r="H118" s="131">
        <v>0</v>
      </c>
      <c r="I118" s="45"/>
      <c r="J118" s="45"/>
    </row>
    <row r="119" spans="1:10" s="42" customFormat="1" ht="21" customHeight="1" hidden="1">
      <c r="A119" s="74"/>
      <c r="B119" s="75" t="s">
        <v>75</v>
      </c>
      <c r="C119" s="75">
        <v>992</v>
      </c>
      <c r="D119" s="76" t="s">
        <v>50</v>
      </c>
      <c r="E119" s="76" t="s">
        <v>65</v>
      </c>
      <c r="F119" s="76" t="s">
        <v>320</v>
      </c>
      <c r="G119" s="76" t="s">
        <v>321</v>
      </c>
      <c r="H119" s="131">
        <v>0</v>
      </c>
      <c r="I119" s="45"/>
      <c r="J119" s="45"/>
    </row>
    <row r="120" spans="1:10" s="42" customFormat="1" ht="54" hidden="1">
      <c r="A120" s="74"/>
      <c r="B120" s="75" t="s">
        <v>323</v>
      </c>
      <c r="C120" s="75">
        <v>992</v>
      </c>
      <c r="D120" s="76" t="s">
        <v>50</v>
      </c>
      <c r="E120" s="76" t="s">
        <v>65</v>
      </c>
      <c r="F120" s="76" t="s">
        <v>322</v>
      </c>
      <c r="G120" s="76"/>
      <c r="H120" s="123">
        <f>H121</f>
        <v>0</v>
      </c>
      <c r="I120" s="45"/>
      <c r="J120" s="45"/>
    </row>
    <row r="121" spans="1:10" s="42" customFormat="1" ht="54" hidden="1">
      <c r="A121" s="74"/>
      <c r="B121" s="75" t="s">
        <v>274</v>
      </c>
      <c r="C121" s="75">
        <v>992</v>
      </c>
      <c r="D121" s="76" t="s">
        <v>50</v>
      </c>
      <c r="E121" s="76" t="s">
        <v>65</v>
      </c>
      <c r="F121" s="76" t="s">
        <v>322</v>
      </c>
      <c r="G121" s="76" t="s">
        <v>273</v>
      </c>
      <c r="H121" s="123">
        <v>0</v>
      </c>
      <c r="I121" s="45"/>
      <c r="J121" s="45"/>
    </row>
    <row r="122" spans="1:10" s="42" customFormat="1" ht="36" customHeight="1">
      <c r="A122" s="79"/>
      <c r="B122" s="75" t="s">
        <v>70</v>
      </c>
      <c r="C122" s="75">
        <v>992</v>
      </c>
      <c r="D122" s="76" t="s">
        <v>50</v>
      </c>
      <c r="E122" s="76" t="s">
        <v>56</v>
      </c>
      <c r="F122" s="76"/>
      <c r="G122" s="76"/>
      <c r="H122" s="123">
        <f>H123</f>
        <v>30000</v>
      </c>
      <c r="I122" s="80"/>
      <c r="J122" s="80"/>
    </row>
    <row r="123" spans="1:10" s="42" customFormat="1" ht="36" customHeight="1">
      <c r="A123" s="74"/>
      <c r="B123" s="75" t="s">
        <v>317</v>
      </c>
      <c r="C123" s="75">
        <v>992</v>
      </c>
      <c r="D123" s="76" t="s">
        <v>50</v>
      </c>
      <c r="E123" s="76" t="s">
        <v>56</v>
      </c>
      <c r="F123" s="76" t="s">
        <v>270</v>
      </c>
      <c r="G123" s="76"/>
      <c r="H123" s="123">
        <f>H124+H126+H132</f>
        <v>30000</v>
      </c>
      <c r="I123" s="45"/>
      <c r="J123" s="45"/>
    </row>
    <row r="124" spans="1:10" s="42" customFormat="1" ht="54">
      <c r="A124" s="74"/>
      <c r="B124" s="75" t="s">
        <v>181</v>
      </c>
      <c r="C124" s="75">
        <v>992</v>
      </c>
      <c r="D124" s="76" t="s">
        <v>50</v>
      </c>
      <c r="E124" s="76" t="s">
        <v>56</v>
      </c>
      <c r="F124" s="76" t="s">
        <v>324</v>
      </c>
      <c r="G124" s="76"/>
      <c r="H124" s="123">
        <f>H125</f>
        <v>15000</v>
      </c>
      <c r="I124" s="45"/>
      <c r="J124" s="45"/>
    </row>
    <row r="125" spans="1:10" s="42" customFormat="1" ht="54">
      <c r="A125" s="74"/>
      <c r="B125" s="75" t="s">
        <v>274</v>
      </c>
      <c r="C125" s="75">
        <v>992</v>
      </c>
      <c r="D125" s="76" t="s">
        <v>50</v>
      </c>
      <c r="E125" s="76" t="s">
        <v>56</v>
      </c>
      <c r="F125" s="76" t="s">
        <v>324</v>
      </c>
      <c r="G125" s="76" t="s">
        <v>273</v>
      </c>
      <c r="H125" s="123">
        <v>15000</v>
      </c>
      <c r="I125" s="45"/>
      <c r="J125" s="45"/>
    </row>
    <row r="126" spans="1:10" s="42" customFormat="1" ht="36.75" customHeight="1">
      <c r="A126" s="74"/>
      <c r="B126" s="133" t="s">
        <v>109</v>
      </c>
      <c r="C126" s="75">
        <v>992</v>
      </c>
      <c r="D126" s="76" t="s">
        <v>50</v>
      </c>
      <c r="E126" s="76" t="s">
        <v>56</v>
      </c>
      <c r="F126" s="76" t="s">
        <v>325</v>
      </c>
      <c r="G126" s="76"/>
      <c r="H126" s="123">
        <f>H127</f>
        <v>15000</v>
      </c>
      <c r="I126" s="45"/>
      <c r="J126" s="45"/>
    </row>
    <row r="127" spans="1:10" s="42" customFormat="1" ht="54">
      <c r="A127" s="74"/>
      <c r="B127" s="75" t="s">
        <v>274</v>
      </c>
      <c r="C127" s="75">
        <v>992</v>
      </c>
      <c r="D127" s="76" t="s">
        <v>50</v>
      </c>
      <c r="E127" s="76" t="s">
        <v>56</v>
      </c>
      <c r="F127" s="76" t="s">
        <v>325</v>
      </c>
      <c r="G127" s="76" t="s">
        <v>273</v>
      </c>
      <c r="H127" s="123">
        <v>15000</v>
      </c>
      <c r="I127" s="45"/>
      <c r="J127" s="45"/>
    </row>
    <row r="128" spans="1:10" s="42" customFormat="1" ht="18" hidden="1">
      <c r="A128" s="74"/>
      <c r="B128" s="75" t="s">
        <v>110</v>
      </c>
      <c r="C128" s="75">
        <v>992</v>
      </c>
      <c r="D128" s="76" t="s">
        <v>50</v>
      </c>
      <c r="E128" s="76" t="s">
        <v>56</v>
      </c>
      <c r="F128" s="76" t="s">
        <v>111</v>
      </c>
      <c r="G128" s="76"/>
      <c r="H128" s="123"/>
      <c r="I128" s="45"/>
      <c r="J128" s="45"/>
    </row>
    <row r="129" spans="1:10" s="42" customFormat="1" ht="75.75" customHeight="1" hidden="1">
      <c r="A129" s="74"/>
      <c r="B129" s="133" t="s">
        <v>179</v>
      </c>
      <c r="C129" s="75">
        <v>992</v>
      </c>
      <c r="D129" s="76" t="s">
        <v>50</v>
      </c>
      <c r="E129" s="76" t="s">
        <v>56</v>
      </c>
      <c r="F129" s="76" t="s">
        <v>178</v>
      </c>
      <c r="G129" s="76"/>
      <c r="H129" s="123"/>
      <c r="I129" s="45"/>
      <c r="J129" s="45"/>
    </row>
    <row r="130" spans="1:10" s="42" customFormat="1" ht="23.25" customHeight="1" hidden="1">
      <c r="A130" s="74"/>
      <c r="B130" s="75" t="s">
        <v>53</v>
      </c>
      <c r="C130" s="75">
        <v>992</v>
      </c>
      <c r="D130" s="76" t="s">
        <v>50</v>
      </c>
      <c r="E130" s="76" t="s">
        <v>56</v>
      </c>
      <c r="F130" s="76" t="s">
        <v>178</v>
      </c>
      <c r="G130" s="76" t="s">
        <v>54</v>
      </c>
      <c r="H130" s="123"/>
      <c r="I130" s="45"/>
      <c r="J130" s="45"/>
    </row>
    <row r="131" spans="1:10" s="42" customFormat="1" ht="56.25" customHeight="1" hidden="1">
      <c r="A131" s="74"/>
      <c r="B131" s="75" t="s">
        <v>206</v>
      </c>
      <c r="C131" s="75">
        <v>992</v>
      </c>
      <c r="D131" s="76" t="s">
        <v>50</v>
      </c>
      <c r="E131" s="76" t="s">
        <v>56</v>
      </c>
      <c r="F131" s="76" t="s">
        <v>180</v>
      </c>
      <c r="G131" s="76" t="s">
        <v>205</v>
      </c>
      <c r="H131" s="123">
        <v>0</v>
      </c>
      <c r="I131" s="45"/>
      <c r="J131" s="45"/>
    </row>
    <row r="132" spans="1:10" s="42" customFormat="1" ht="39" customHeight="1" hidden="1">
      <c r="A132" s="74"/>
      <c r="B132" s="134" t="s">
        <v>392</v>
      </c>
      <c r="C132" s="75">
        <v>992</v>
      </c>
      <c r="D132" s="76" t="s">
        <v>50</v>
      </c>
      <c r="E132" s="76" t="s">
        <v>56</v>
      </c>
      <c r="F132" s="76" t="s">
        <v>326</v>
      </c>
      <c r="G132" s="76"/>
      <c r="H132" s="123">
        <f>H133</f>
        <v>0</v>
      </c>
      <c r="I132" s="45"/>
      <c r="J132" s="45"/>
    </row>
    <row r="133" spans="1:10" s="69" customFormat="1" ht="54" hidden="1">
      <c r="A133" s="73"/>
      <c r="B133" s="75" t="s">
        <v>274</v>
      </c>
      <c r="C133" s="75">
        <v>992</v>
      </c>
      <c r="D133" s="76" t="s">
        <v>50</v>
      </c>
      <c r="E133" s="76" t="s">
        <v>56</v>
      </c>
      <c r="F133" s="76" t="s">
        <v>326</v>
      </c>
      <c r="G133" s="76" t="s">
        <v>273</v>
      </c>
      <c r="H133" s="123">
        <v>0</v>
      </c>
      <c r="I133" s="68"/>
      <c r="J133" s="68"/>
    </row>
    <row r="134" spans="1:10" s="42" customFormat="1" ht="37.5" customHeight="1">
      <c r="A134" s="73" t="s">
        <v>44</v>
      </c>
      <c r="B134" s="116" t="s">
        <v>73</v>
      </c>
      <c r="C134" s="116">
        <v>992</v>
      </c>
      <c r="D134" s="127" t="s">
        <v>51</v>
      </c>
      <c r="E134" s="127" t="s">
        <v>1</v>
      </c>
      <c r="F134" s="127"/>
      <c r="G134" s="127"/>
      <c r="H134" s="119">
        <f>H140+H161</f>
        <v>770000</v>
      </c>
      <c r="I134" s="45"/>
      <c r="J134" s="45"/>
    </row>
    <row r="135" spans="1:10" s="42" customFormat="1" ht="18" hidden="1">
      <c r="A135" s="74"/>
      <c r="B135" s="75" t="s">
        <v>75</v>
      </c>
      <c r="C135" s="75">
        <v>992</v>
      </c>
      <c r="D135" s="76" t="s">
        <v>51</v>
      </c>
      <c r="E135" s="76" t="s">
        <v>47</v>
      </c>
      <c r="F135" s="76" t="s">
        <v>112</v>
      </c>
      <c r="G135" s="76" t="s">
        <v>72</v>
      </c>
      <c r="H135" s="123">
        <v>0</v>
      </c>
      <c r="I135" s="45"/>
      <c r="J135" s="45"/>
    </row>
    <row r="136" spans="1:10" s="42" customFormat="1" ht="36" hidden="1">
      <c r="A136" s="74"/>
      <c r="B136" s="75" t="s">
        <v>76</v>
      </c>
      <c r="C136" s="75">
        <v>992</v>
      </c>
      <c r="D136" s="76" t="s">
        <v>51</v>
      </c>
      <c r="E136" s="76" t="s">
        <v>47</v>
      </c>
      <c r="F136" s="76" t="s">
        <v>71</v>
      </c>
      <c r="G136" s="76"/>
      <c r="H136" s="123">
        <f>H138</f>
        <v>0</v>
      </c>
      <c r="I136" s="45"/>
      <c r="J136" s="45"/>
    </row>
    <row r="137" spans="1:10" s="42" customFormat="1" ht="18" hidden="1">
      <c r="A137" s="74"/>
      <c r="B137" s="75" t="s">
        <v>113</v>
      </c>
      <c r="C137" s="75">
        <v>992</v>
      </c>
      <c r="D137" s="76" t="s">
        <v>51</v>
      </c>
      <c r="E137" s="76" t="s">
        <v>47</v>
      </c>
      <c r="F137" s="76" t="s">
        <v>114</v>
      </c>
      <c r="G137" s="76"/>
      <c r="H137" s="123">
        <f>H138</f>
        <v>0</v>
      </c>
      <c r="I137" s="45"/>
      <c r="J137" s="45"/>
    </row>
    <row r="138" spans="1:10" s="42" customFormat="1" ht="135" customHeight="1" hidden="1">
      <c r="A138" s="74"/>
      <c r="B138" s="75" t="s">
        <v>115</v>
      </c>
      <c r="C138" s="75">
        <v>992</v>
      </c>
      <c r="D138" s="76" t="s">
        <v>51</v>
      </c>
      <c r="E138" s="76" t="s">
        <v>47</v>
      </c>
      <c r="F138" s="76" t="s">
        <v>116</v>
      </c>
      <c r="G138" s="76"/>
      <c r="H138" s="123">
        <f>H139</f>
        <v>0</v>
      </c>
      <c r="I138" s="45"/>
      <c r="J138" s="45"/>
    </row>
    <row r="139" spans="1:10" s="42" customFormat="1" ht="18" hidden="1">
      <c r="A139" s="74"/>
      <c r="B139" s="75" t="s">
        <v>75</v>
      </c>
      <c r="C139" s="75">
        <v>992</v>
      </c>
      <c r="D139" s="76" t="s">
        <v>51</v>
      </c>
      <c r="E139" s="76" t="s">
        <v>47</v>
      </c>
      <c r="F139" s="76" t="s">
        <v>116</v>
      </c>
      <c r="G139" s="76" t="s">
        <v>72</v>
      </c>
      <c r="H139" s="123">
        <f>600000-400000-200000</f>
        <v>0</v>
      </c>
      <c r="I139" s="45"/>
      <c r="J139" s="45"/>
    </row>
    <row r="140" spans="1:10" s="42" customFormat="1" ht="16.5" customHeight="1">
      <c r="A140" s="79"/>
      <c r="B140" s="75" t="s">
        <v>74</v>
      </c>
      <c r="C140" s="75">
        <v>992</v>
      </c>
      <c r="D140" s="76" t="s">
        <v>51</v>
      </c>
      <c r="E140" s="76" t="s">
        <v>49</v>
      </c>
      <c r="F140" s="76"/>
      <c r="G140" s="76"/>
      <c r="H140" s="123">
        <f>H149+H146+H144</f>
        <v>70000</v>
      </c>
      <c r="I140" s="80"/>
      <c r="J140" s="80"/>
    </row>
    <row r="141" spans="1:10" s="42" customFormat="1" ht="54" hidden="1">
      <c r="A141" s="74"/>
      <c r="B141" s="75" t="s">
        <v>117</v>
      </c>
      <c r="C141" s="75">
        <v>992</v>
      </c>
      <c r="D141" s="76" t="s">
        <v>51</v>
      </c>
      <c r="E141" s="135" t="s">
        <v>49</v>
      </c>
      <c r="F141" s="76" t="s">
        <v>118</v>
      </c>
      <c r="G141" s="76"/>
      <c r="H141" s="123">
        <f>H142</f>
        <v>0</v>
      </c>
      <c r="I141" s="45"/>
      <c r="J141" s="45"/>
    </row>
    <row r="142" spans="1:10" s="42" customFormat="1" ht="24.75" customHeight="1" hidden="1">
      <c r="A142" s="74"/>
      <c r="B142" s="75" t="s">
        <v>53</v>
      </c>
      <c r="C142" s="75">
        <v>992</v>
      </c>
      <c r="D142" s="76" t="s">
        <v>51</v>
      </c>
      <c r="E142" s="76" t="s">
        <v>49</v>
      </c>
      <c r="F142" s="76" t="s">
        <v>118</v>
      </c>
      <c r="G142" s="76" t="s">
        <v>54</v>
      </c>
      <c r="H142" s="123">
        <v>0</v>
      </c>
      <c r="I142" s="45"/>
      <c r="J142" s="45"/>
    </row>
    <row r="143" spans="1:10" s="42" customFormat="1" ht="57.75" customHeight="1" hidden="1">
      <c r="A143" s="74"/>
      <c r="B143" s="75" t="s">
        <v>207</v>
      </c>
      <c r="C143" s="75">
        <v>992</v>
      </c>
      <c r="D143" s="76" t="s">
        <v>51</v>
      </c>
      <c r="E143" s="76" t="s">
        <v>49</v>
      </c>
      <c r="F143" s="76" t="s">
        <v>208</v>
      </c>
      <c r="G143" s="76"/>
      <c r="H143" s="123">
        <f>H144</f>
        <v>0</v>
      </c>
      <c r="I143" s="45"/>
      <c r="J143" s="45"/>
    </row>
    <row r="144" spans="1:10" s="42" customFormat="1" ht="90.75" customHeight="1" hidden="1">
      <c r="A144" s="74"/>
      <c r="B144" s="75" t="s">
        <v>204</v>
      </c>
      <c r="C144" s="75">
        <v>992</v>
      </c>
      <c r="D144" s="76" t="s">
        <v>51</v>
      </c>
      <c r="E144" s="76" t="s">
        <v>49</v>
      </c>
      <c r="F144" s="76" t="s">
        <v>203</v>
      </c>
      <c r="G144" s="76"/>
      <c r="H144" s="123">
        <f>H145</f>
        <v>0</v>
      </c>
      <c r="I144" s="45"/>
      <c r="J144" s="45"/>
    </row>
    <row r="145" spans="1:10" s="42" customFormat="1" ht="75.75" customHeight="1" hidden="1">
      <c r="A145" s="74"/>
      <c r="B145" s="75" t="s">
        <v>168</v>
      </c>
      <c r="C145" s="75">
        <v>992</v>
      </c>
      <c r="D145" s="76" t="s">
        <v>51</v>
      </c>
      <c r="E145" s="76" t="s">
        <v>49</v>
      </c>
      <c r="F145" s="76" t="s">
        <v>203</v>
      </c>
      <c r="G145" s="76" t="s">
        <v>171</v>
      </c>
      <c r="H145" s="123">
        <v>0</v>
      </c>
      <c r="I145" s="45"/>
      <c r="J145" s="45"/>
    </row>
    <row r="146" spans="1:10" s="42" customFormat="1" ht="21.75" customHeight="1" hidden="1">
      <c r="A146" s="74"/>
      <c r="B146" s="75" t="s">
        <v>167</v>
      </c>
      <c r="C146" s="75">
        <v>992</v>
      </c>
      <c r="D146" s="76" t="s">
        <v>51</v>
      </c>
      <c r="E146" s="76" t="s">
        <v>49</v>
      </c>
      <c r="F146" s="76" t="s">
        <v>169</v>
      </c>
      <c r="G146" s="76"/>
      <c r="H146" s="123">
        <f>H147</f>
        <v>0</v>
      </c>
      <c r="I146" s="45"/>
      <c r="J146" s="45"/>
    </row>
    <row r="147" spans="1:10" s="42" customFormat="1" ht="54.75" customHeight="1" hidden="1">
      <c r="A147" s="74"/>
      <c r="B147" s="75" t="s">
        <v>185</v>
      </c>
      <c r="C147" s="75">
        <v>992</v>
      </c>
      <c r="D147" s="76" t="s">
        <v>51</v>
      </c>
      <c r="E147" s="76" t="s">
        <v>49</v>
      </c>
      <c r="F147" s="76" t="s">
        <v>170</v>
      </c>
      <c r="G147" s="76"/>
      <c r="H147" s="123">
        <f>H148</f>
        <v>0</v>
      </c>
      <c r="I147" s="45"/>
      <c r="J147" s="45"/>
    </row>
    <row r="148" spans="1:14" s="42" customFormat="1" ht="55.5" customHeight="1" hidden="1">
      <c r="A148" s="74"/>
      <c r="B148" s="75" t="s">
        <v>168</v>
      </c>
      <c r="C148" s="75">
        <v>992</v>
      </c>
      <c r="D148" s="76" t="s">
        <v>51</v>
      </c>
      <c r="E148" s="76" t="s">
        <v>49</v>
      </c>
      <c r="F148" s="76" t="s">
        <v>170</v>
      </c>
      <c r="G148" s="76" t="s">
        <v>171</v>
      </c>
      <c r="H148" s="123">
        <v>0</v>
      </c>
      <c r="I148" s="75"/>
      <c r="J148" s="75"/>
      <c r="K148" s="76" t="s">
        <v>47</v>
      </c>
      <c r="L148" s="76" t="s">
        <v>59</v>
      </c>
      <c r="M148" s="76" t="s">
        <v>97</v>
      </c>
      <c r="N148" s="76" t="s">
        <v>171</v>
      </c>
    </row>
    <row r="149" spans="1:10" s="42" customFormat="1" ht="36" customHeight="1">
      <c r="A149" s="74"/>
      <c r="B149" s="75" t="s">
        <v>328</v>
      </c>
      <c r="C149" s="75">
        <v>992</v>
      </c>
      <c r="D149" s="76" t="s">
        <v>51</v>
      </c>
      <c r="E149" s="76" t="s">
        <v>49</v>
      </c>
      <c r="F149" s="76" t="s">
        <v>327</v>
      </c>
      <c r="G149" s="76"/>
      <c r="H149" s="123">
        <f>H153</f>
        <v>70000</v>
      </c>
      <c r="I149" s="45"/>
      <c r="J149" s="45"/>
    </row>
    <row r="150" spans="1:10" s="42" customFormat="1" ht="54.75" customHeight="1" hidden="1">
      <c r="A150" s="74"/>
      <c r="B150" s="75" t="s">
        <v>159</v>
      </c>
      <c r="C150" s="75">
        <v>992</v>
      </c>
      <c r="D150" s="76" t="s">
        <v>51</v>
      </c>
      <c r="E150" s="76" t="s">
        <v>49</v>
      </c>
      <c r="F150" s="76" t="s">
        <v>160</v>
      </c>
      <c r="G150" s="76"/>
      <c r="H150" s="123">
        <f>H151</f>
        <v>0</v>
      </c>
      <c r="I150" s="45"/>
      <c r="J150" s="45"/>
    </row>
    <row r="151" spans="1:10" s="42" customFormat="1" ht="21" customHeight="1" hidden="1">
      <c r="A151" s="74"/>
      <c r="B151" s="75" t="s">
        <v>53</v>
      </c>
      <c r="C151" s="75">
        <v>992</v>
      </c>
      <c r="D151" s="76" t="s">
        <v>51</v>
      </c>
      <c r="E151" s="76" t="s">
        <v>49</v>
      </c>
      <c r="F151" s="76" t="s">
        <v>160</v>
      </c>
      <c r="G151" s="76" t="s">
        <v>54</v>
      </c>
      <c r="H151" s="123">
        <f>300000-100000-200000</f>
        <v>0</v>
      </c>
      <c r="I151" s="45"/>
      <c r="J151" s="45"/>
    </row>
    <row r="152" spans="1:10" s="42" customFormat="1" ht="30" customHeight="1" hidden="1">
      <c r="A152" s="74"/>
      <c r="B152" s="75" t="s">
        <v>4</v>
      </c>
      <c r="C152" s="75">
        <v>992</v>
      </c>
      <c r="D152" s="76" t="s">
        <v>51</v>
      </c>
      <c r="E152" s="76" t="s">
        <v>49</v>
      </c>
      <c r="F152" s="76" t="s">
        <v>3</v>
      </c>
      <c r="G152" s="76"/>
      <c r="H152" s="123">
        <f>H153</f>
        <v>70000</v>
      </c>
      <c r="I152" s="45"/>
      <c r="J152" s="45"/>
    </row>
    <row r="153" spans="1:10" s="42" customFormat="1" ht="21.75" customHeight="1">
      <c r="A153" s="74"/>
      <c r="B153" s="133" t="s">
        <v>330</v>
      </c>
      <c r="C153" s="75">
        <v>992</v>
      </c>
      <c r="D153" s="76" t="s">
        <v>51</v>
      </c>
      <c r="E153" s="76" t="s">
        <v>49</v>
      </c>
      <c r="F153" s="76" t="s">
        <v>329</v>
      </c>
      <c r="G153" s="76"/>
      <c r="H153" s="123">
        <f>H154+H158</f>
        <v>70000</v>
      </c>
      <c r="I153" s="45"/>
      <c r="J153" s="45"/>
    </row>
    <row r="154" spans="1:10" s="42" customFormat="1" ht="34.5" customHeight="1" hidden="1">
      <c r="A154" s="74"/>
      <c r="B154" s="133" t="s">
        <v>332</v>
      </c>
      <c r="C154" s="75">
        <v>992</v>
      </c>
      <c r="D154" s="76" t="s">
        <v>51</v>
      </c>
      <c r="E154" s="76" t="s">
        <v>49</v>
      </c>
      <c r="F154" s="76" t="s">
        <v>331</v>
      </c>
      <c r="G154" s="76"/>
      <c r="H154" s="123">
        <f>H157</f>
        <v>0</v>
      </c>
      <c r="I154" s="45"/>
      <c r="J154" s="45"/>
    </row>
    <row r="155" spans="1:10" s="42" customFormat="1" ht="76.5" customHeight="1" hidden="1">
      <c r="A155" s="74"/>
      <c r="B155" s="75" t="s">
        <v>5</v>
      </c>
      <c r="C155" s="75">
        <v>992</v>
      </c>
      <c r="D155" s="76" t="s">
        <v>51</v>
      </c>
      <c r="E155" s="76" t="s">
        <v>49</v>
      </c>
      <c r="F155" s="76" t="s">
        <v>119</v>
      </c>
      <c r="G155" s="76"/>
      <c r="H155" s="123">
        <f>H156</f>
        <v>0</v>
      </c>
      <c r="I155" s="45"/>
      <c r="J155" s="45"/>
    </row>
    <row r="156" spans="1:10" s="42" customFormat="1" ht="18" hidden="1">
      <c r="A156" s="74"/>
      <c r="B156" s="75" t="s">
        <v>53</v>
      </c>
      <c r="C156" s="75">
        <v>992</v>
      </c>
      <c r="D156" s="76" t="s">
        <v>51</v>
      </c>
      <c r="E156" s="76" t="s">
        <v>49</v>
      </c>
      <c r="F156" s="76" t="s">
        <v>119</v>
      </c>
      <c r="G156" s="76" t="s">
        <v>54</v>
      </c>
      <c r="H156" s="123">
        <f>700000+100000-49772-100000-431378-172100-46750</f>
        <v>0</v>
      </c>
      <c r="I156" s="45"/>
      <c r="J156" s="45"/>
    </row>
    <row r="157" spans="1:10" s="42" customFormat="1" ht="54" hidden="1">
      <c r="A157" s="74"/>
      <c r="B157" s="75" t="s">
        <v>274</v>
      </c>
      <c r="C157" s="75">
        <v>992</v>
      </c>
      <c r="D157" s="76" t="s">
        <v>51</v>
      </c>
      <c r="E157" s="76" t="s">
        <v>49</v>
      </c>
      <c r="F157" s="76" t="s">
        <v>331</v>
      </c>
      <c r="G157" s="76" t="s">
        <v>273</v>
      </c>
      <c r="H157" s="123">
        <v>0</v>
      </c>
      <c r="I157" s="45"/>
      <c r="J157" s="45"/>
    </row>
    <row r="158" spans="1:10" s="42" customFormat="1" ht="34.5" customHeight="1">
      <c r="A158" s="74"/>
      <c r="B158" s="133" t="s">
        <v>332</v>
      </c>
      <c r="C158" s="75">
        <v>992</v>
      </c>
      <c r="D158" s="76" t="s">
        <v>51</v>
      </c>
      <c r="E158" s="76" t="s">
        <v>49</v>
      </c>
      <c r="F158" s="76" t="s">
        <v>331</v>
      </c>
      <c r="G158" s="76"/>
      <c r="H158" s="123">
        <f>H159+H160</f>
        <v>70000</v>
      </c>
      <c r="I158" s="45"/>
      <c r="J158" s="45"/>
    </row>
    <row r="159" spans="1:10" s="42" customFormat="1" ht="54">
      <c r="A159" s="74"/>
      <c r="B159" s="75" t="s">
        <v>274</v>
      </c>
      <c r="C159" s="75">
        <v>992</v>
      </c>
      <c r="D159" s="76" t="s">
        <v>51</v>
      </c>
      <c r="E159" s="76" t="s">
        <v>49</v>
      </c>
      <c r="F159" s="76" t="s">
        <v>331</v>
      </c>
      <c r="G159" s="76" t="s">
        <v>273</v>
      </c>
      <c r="H159" s="123">
        <v>70000</v>
      </c>
      <c r="I159" s="45"/>
      <c r="J159" s="45"/>
    </row>
    <row r="160" spans="1:10" s="42" customFormat="1" ht="21" customHeight="1" hidden="1">
      <c r="A160" s="74"/>
      <c r="B160" s="133" t="s">
        <v>75</v>
      </c>
      <c r="C160" s="75">
        <v>992</v>
      </c>
      <c r="D160" s="76" t="s">
        <v>51</v>
      </c>
      <c r="E160" s="76" t="s">
        <v>49</v>
      </c>
      <c r="F160" s="76" t="s">
        <v>333</v>
      </c>
      <c r="G160" s="76" t="s">
        <v>321</v>
      </c>
      <c r="H160" s="123">
        <v>0</v>
      </c>
      <c r="I160" s="45"/>
      <c r="J160" s="45"/>
    </row>
    <row r="161" spans="1:10" s="42" customFormat="1" ht="18">
      <c r="A161" s="79"/>
      <c r="B161" s="75" t="s">
        <v>77</v>
      </c>
      <c r="C161" s="75">
        <v>992</v>
      </c>
      <c r="D161" s="76" t="s">
        <v>51</v>
      </c>
      <c r="E161" s="76" t="s">
        <v>63</v>
      </c>
      <c r="F161" s="76"/>
      <c r="G161" s="76"/>
      <c r="H161" s="123">
        <f>H167</f>
        <v>700000</v>
      </c>
      <c r="I161" s="80"/>
      <c r="J161" s="80"/>
    </row>
    <row r="162" spans="1:10" s="42" customFormat="1" ht="18" hidden="1">
      <c r="A162" s="74"/>
      <c r="B162" s="75" t="s">
        <v>110</v>
      </c>
      <c r="C162" s="75">
        <v>992</v>
      </c>
      <c r="D162" s="76" t="s">
        <v>51</v>
      </c>
      <c r="E162" s="76" t="s">
        <v>63</v>
      </c>
      <c r="F162" s="76" t="s">
        <v>111</v>
      </c>
      <c r="G162" s="76"/>
      <c r="H162" s="123">
        <f>H163</f>
        <v>0</v>
      </c>
      <c r="I162" s="45"/>
      <c r="J162" s="45"/>
    </row>
    <row r="163" spans="1:10" s="42" customFormat="1" ht="54" hidden="1">
      <c r="A163" s="74"/>
      <c r="B163" s="75" t="s">
        <v>120</v>
      </c>
      <c r="C163" s="75">
        <v>992</v>
      </c>
      <c r="D163" s="76" t="s">
        <v>51</v>
      </c>
      <c r="E163" s="76" t="s">
        <v>63</v>
      </c>
      <c r="F163" s="76" t="s">
        <v>121</v>
      </c>
      <c r="G163" s="76"/>
      <c r="H163" s="123">
        <f>H164+H165</f>
        <v>0</v>
      </c>
      <c r="I163" s="45"/>
      <c r="J163" s="45"/>
    </row>
    <row r="164" spans="1:10" s="42" customFormat="1" ht="18" hidden="1">
      <c r="A164" s="74"/>
      <c r="B164" s="75" t="s">
        <v>75</v>
      </c>
      <c r="C164" s="75">
        <v>992</v>
      </c>
      <c r="D164" s="76" t="s">
        <v>51</v>
      </c>
      <c r="E164" s="76" t="s">
        <v>63</v>
      </c>
      <c r="F164" s="76" t="s">
        <v>121</v>
      </c>
      <c r="G164" s="76" t="s">
        <v>72</v>
      </c>
      <c r="H164" s="123"/>
      <c r="I164" s="45"/>
      <c r="J164" s="45"/>
    </row>
    <row r="165" spans="1:10" s="42" customFormat="1" ht="18" hidden="1">
      <c r="A165" s="74"/>
      <c r="B165" s="75" t="s">
        <v>53</v>
      </c>
      <c r="C165" s="75">
        <v>992</v>
      </c>
      <c r="D165" s="76" t="s">
        <v>51</v>
      </c>
      <c r="E165" s="76" t="s">
        <v>63</v>
      </c>
      <c r="F165" s="76" t="s">
        <v>121</v>
      </c>
      <c r="G165" s="76" t="s">
        <v>54</v>
      </c>
      <c r="H165" s="123"/>
      <c r="I165" s="45"/>
      <c r="J165" s="45"/>
    </row>
    <row r="166" spans="1:10" s="94" customFormat="1" ht="36">
      <c r="A166" s="92"/>
      <c r="B166" s="124" t="s">
        <v>328</v>
      </c>
      <c r="C166" s="124">
        <v>992</v>
      </c>
      <c r="D166" s="125" t="s">
        <v>51</v>
      </c>
      <c r="E166" s="125" t="s">
        <v>63</v>
      </c>
      <c r="F166" s="125" t="s">
        <v>327</v>
      </c>
      <c r="G166" s="125"/>
      <c r="H166" s="123">
        <v>600000</v>
      </c>
      <c r="I166" s="93"/>
      <c r="J166" s="93"/>
    </row>
    <row r="167" spans="1:10" s="42" customFormat="1" ht="36">
      <c r="A167" s="74"/>
      <c r="B167" s="75" t="s">
        <v>335</v>
      </c>
      <c r="C167" s="75">
        <v>992</v>
      </c>
      <c r="D167" s="76" t="s">
        <v>51</v>
      </c>
      <c r="E167" s="76" t="s">
        <v>63</v>
      </c>
      <c r="F167" s="76" t="s">
        <v>334</v>
      </c>
      <c r="G167" s="76"/>
      <c r="H167" s="123">
        <f>H168+H171+H173+H175+H185</f>
        <v>700000</v>
      </c>
      <c r="I167" s="45"/>
      <c r="J167" s="45"/>
    </row>
    <row r="168" spans="1:10" s="42" customFormat="1" ht="42" customHeight="1">
      <c r="A168" s="74"/>
      <c r="B168" s="132" t="s">
        <v>337</v>
      </c>
      <c r="C168" s="75">
        <v>992</v>
      </c>
      <c r="D168" s="76" t="s">
        <v>51</v>
      </c>
      <c r="E168" s="76" t="s">
        <v>63</v>
      </c>
      <c r="F168" s="76" t="s">
        <v>336</v>
      </c>
      <c r="G168" s="76"/>
      <c r="H168" s="123">
        <f>H169+H170</f>
        <v>350000</v>
      </c>
      <c r="I168" s="45"/>
      <c r="J168" s="45"/>
    </row>
    <row r="169" spans="1:10" s="42" customFormat="1" ht="54">
      <c r="A169" s="74"/>
      <c r="B169" s="75" t="s">
        <v>274</v>
      </c>
      <c r="C169" s="75">
        <v>992</v>
      </c>
      <c r="D169" s="76" t="s">
        <v>51</v>
      </c>
      <c r="E169" s="76" t="s">
        <v>63</v>
      </c>
      <c r="F169" s="76" t="s">
        <v>336</v>
      </c>
      <c r="G169" s="76" t="s">
        <v>273</v>
      </c>
      <c r="H169" s="123">
        <v>350000</v>
      </c>
      <c r="I169" s="45"/>
      <c r="J169" s="45"/>
    </row>
    <row r="170" spans="1:10" s="42" customFormat="1" ht="21" customHeight="1" hidden="1">
      <c r="A170" s="74"/>
      <c r="B170" s="133" t="s">
        <v>75</v>
      </c>
      <c r="C170" s="75">
        <v>992</v>
      </c>
      <c r="D170" s="76" t="s">
        <v>51</v>
      </c>
      <c r="E170" s="76" t="s">
        <v>63</v>
      </c>
      <c r="F170" s="76" t="s">
        <v>336</v>
      </c>
      <c r="G170" s="76" t="s">
        <v>321</v>
      </c>
      <c r="H170" s="123">
        <v>0</v>
      </c>
      <c r="I170" s="45"/>
      <c r="J170" s="45"/>
    </row>
    <row r="171" spans="1:10" s="42" customFormat="1" ht="36" hidden="1">
      <c r="A171" s="74"/>
      <c r="B171" s="75" t="s">
        <v>339</v>
      </c>
      <c r="C171" s="75">
        <v>992</v>
      </c>
      <c r="D171" s="76" t="s">
        <v>51</v>
      </c>
      <c r="E171" s="76" t="s">
        <v>63</v>
      </c>
      <c r="F171" s="76" t="s">
        <v>338</v>
      </c>
      <c r="G171" s="76"/>
      <c r="H171" s="123">
        <f>H172</f>
        <v>0</v>
      </c>
      <c r="I171" s="45"/>
      <c r="J171" s="45"/>
    </row>
    <row r="172" spans="1:10" s="42" customFormat="1" ht="54" hidden="1">
      <c r="A172" s="74"/>
      <c r="B172" s="75" t="s">
        <v>274</v>
      </c>
      <c r="C172" s="75">
        <v>992</v>
      </c>
      <c r="D172" s="76" t="s">
        <v>51</v>
      </c>
      <c r="E172" s="76" t="s">
        <v>63</v>
      </c>
      <c r="F172" s="76" t="s">
        <v>338</v>
      </c>
      <c r="G172" s="76" t="s">
        <v>273</v>
      </c>
      <c r="H172" s="123">
        <v>0</v>
      </c>
      <c r="I172" s="45"/>
      <c r="J172" s="45"/>
    </row>
    <row r="173" spans="1:10" s="42" customFormat="1" ht="36">
      <c r="A173" s="74"/>
      <c r="B173" s="75" t="s">
        <v>182</v>
      </c>
      <c r="C173" s="75">
        <v>992</v>
      </c>
      <c r="D173" s="76" t="s">
        <v>51</v>
      </c>
      <c r="E173" s="76" t="s">
        <v>63</v>
      </c>
      <c r="F173" s="76" t="s">
        <v>340</v>
      </c>
      <c r="G173" s="76"/>
      <c r="H173" s="123">
        <f>H174</f>
        <v>150000</v>
      </c>
      <c r="I173" s="45"/>
      <c r="J173" s="45"/>
    </row>
    <row r="174" spans="1:10" s="42" customFormat="1" ht="54">
      <c r="A174" s="74"/>
      <c r="B174" s="75" t="s">
        <v>274</v>
      </c>
      <c r="C174" s="75">
        <v>992</v>
      </c>
      <c r="D174" s="76" t="s">
        <v>51</v>
      </c>
      <c r="E174" s="76" t="s">
        <v>63</v>
      </c>
      <c r="F174" s="76" t="s">
        <v>340</v>
      </c>
      <c r="G174" s="76" t="s">
        <v>273</v>
      </c>
      <c r="H174" s="123">
        <f>50000+100000</f>
        <v>150000</v>
      </c>
      <c r="I174" s="45"/>
      <c r="J174" s="45"/>
    </row>
    <row r="175" spans="1:10" s="42" customFormat="1" ht="54">
      <c r="A175" s="74"/>
      <c r="B175" s="75" t="s">
        <v>124</v>
      </c>
      <c r="C175" s="75">
        <v>992</v>
      </c>
      <c r="D175" s="76" t="s">
        <v>51</v>
      </c>
      <c r="E175" s="76" t="s">
        <v>63</v>
      </c>
      <c r="F175" s="76" t="s">
        <v>341</v>
      </c>
      <c r="G175" s="76"/>
      <c r="H175" s="123">
        <f>H183+H184</f>
        <v>200000</v>
      </c>
      <c r="I175" s="45"/>
      <c r="J175" s="45"/>
    </row>
    <row r="176" spans="1:10" s="42" customFormat="1" ht="18" hidden="1">
      <c r="A176" s="74"/>
      <c r="B176" s="75" t="s">
        <v>53</v>
      </c>
      <c r="C176" s="75">
        <v>992</v>
      </c>
      <c r="D176" s="76" t="s">
        <v>51</v>
      </c>
      <c r="E176" s="76" t="s">
        <v>63</v>
      </c>
      <c r="F176" s="76" t="s">
        <v>122</v>
      </c>
      <c r="G176" s="76" t="s">
        <v>54</v>
      </c>
      <c r="H176" s="123">
        <v>0</v>
      </c>
      <c r="I176" s="45"/>
      <c r="J176" s="45"/>
    </row>
    <row r="177" spans="1:10" s="42" customFormat="1" ht="18" hidden="1">
      <c r="A177" s="74"/>
      <c r="B177" s="75" t="s">
        <v>161</v>
      </c>
      <c r="C177" s="75">
        <v>992</v>
      </c>
      <c r="D177" s="76" t="s">
        <v>51</v>
      </c>
      <c r="E177" s="76" t="s">
        <v>63</v>
      </c>
      <c r="F177" s="76" t="s">
        <v>162</v>
      </c>
      <c r="G177" s="76"/>
      <c r="H177" s="123">
        <f>H178</f>
        <v>0</v>
      </c>
      <c r="I177" s="45"/>
      <c r="J177" s="45"/>
    </row>
    <row r="178" spans="1:10" s="42" customFormat="1" ht="36" hidden="1">
      <c r="A178" s="74"/>
      <c r="B178" s="75" t="s">
        <v>254</v>
      </c>
      <c r="C178" s="75">
        <v>992</v>
      </c>
      <c r="D178" s="76" t="s">
        <v>51</v>
      </c>
      <c r="E178" s="76" t="s">
        <v>63</v>
      </c>
      <c r="F178" s="76" t="s">
        <v>123</v>
      </c>
      <c r="G178" s="76" t="s">
        <v>0</v>
      </c>
      <c r="H178" s="123"/>
      <c r="I178" s="45"/>
      <c r="J178" s="45"/>
    </row>
    <row r="179" spans="1:10" s="42" customFormat="1" ht="54" customHeight="1" hidden="1">
      <c r="A179" s="74"/>
      <c r="B179" s="75" t="s">
        <v>124</v>
      </c>
      <c r="C179" s="75">
        <v>992</v>
      </c>
      <c r="D179" s="76" t="s">
        <v>51</v>
      </c>
      <c r="E179" s="76" t="s">
        <v>63</v>
      </c>
      <c r="F179" s="76" t="s">
        <v>125</v>
      </c>
      <c r="G179" s="76"/>
      <c r="H179" s="123">
        <f>H180</f>
        <v>0</v>
      </c>
      <c r="I179" s="45"/>
      <c r="J179" s="45"/>
    </row>
    <row r="180" spans="1:10" s="42" customFormat="1" ht="32.25" customHeight="1" hidden="1">
      <c r="A180" s="74"/>
      <c r="B180" s="75" t="s">
        <v>53</v>
      </c>
      <c r="C180" s="75">
        <v>992</v>
      </c>
      <c r="D180" s="76" t="s">
        <v>51</v>
      </c>
      <c r="E180" s="76" t="s">
        <v>63</v>
      </c>
      <c r="F180" s="76" t="s">
        <v>125</v>
      </c>
      <c r="G180" s="76" t="s">
        <v>54</v>
      </c>
      <c r="H180" s="123">
        <v>0</v>
      </c>
      <c r="I180" s="45"/>
      <c r="J180" s="45"/>
    </row>
    <row r="181" spans="1:10" s="42" customFormat="1" ht="64.5" customHeight="1" hidden="1">
      <c r="A181" s="74"/>
      <c r="B181" s="75" t="s">
        <v>126</v>
      </c>
      <c r="C181" s="75">
        <v>992</v>
      </c>
      <c r="D181" s="76" t="s">
        <v>51</v>
      </c>
      <c r="E181" s="76" t="s">
        <v>63</v>
      </c>
      <c r="F181" s="76" t="s">
        <v>127</v>
      </c>
      <c r="G181" s="76"/>
      <c r="H181" s="123">
        <f>H182</f>
        <v>0</v>
      </c>
      <c r="I181" s="45"/>
      <c r="J181" s="45"/>
    </row>
    <row r="182" spans="1:10" s="42" customFormat="1" ht="18.75" customHeight="1" hidden="1">
      <c r="A182" s="74"/>
      <c r="B182" s="75" t="s">
        <v>53</v>
      </c>
      <c r="C182" s="75">
        <v>992</v>
      </c>
      <c r="D182" s="76" t="s">
        <v>51</v>
      </c>
      <c r="E182" s="76" t="s">
        <v>63</v>
      </c>
      <c r="F182" s="76" t="s">
        <v>127</v>
      </c>
      <c r="G182" s="76" t="s">
        <v>54</v>
      </c>
      <c r="H182" s="123"/>
      <c r="I182" s="45"/>
      <c r="J182" s="45"/>
    </row>
    <row r="183" spans="1:10" s="42" customFormat="1" ht="54">
      <c r="A183" s="74"/>
      <c r="B183" s="75" t="s">
        <v>274</v>
      </c>
      <c r="C183" s="75">
        <v>992</v>
      </c>
      <c r="D183" s="76" t="s">
        <v>51</v>
      </c>
      <c r="E183" s="76" t="s">
        <v>63</v>
      </c>
      <c r="F183" s="76" t="s">
        <v>341</v>
      </c>
      <c r="G183" s="76" t="s">
        <v>273</v>
      </c>
      <c r="H183" s="123">
        <v>200000</v>
      </c>
      <c r="I183" s="45"/>
      <c r="J183" s="45"/>
    </row>
    <row r="184" spans="1:10" s="42" customFormat="1" ht="21" customHeight="1" hidden="1">
      <c r="A184" s="74"/>
      <c r="B184" s="133" t="s">
        <v>75</v>
      </c>
      <c r="C184" s="75">
        <v>992</v>
      </c>
      <c r="D184" s="76" t="s">
        <v>51</v>
      </c>
      <c r="E184" s="76" t="s">
        <v>63</v>
      </c>
      <c r="F184" s="76" t="s">
        <v>341</v>
      </c>
      <c r="G184" s="76" t="s">
        <v>321</v>
      </c>
      <c r="H184" s="123">
        <v>0</v>
      </c>
      <c r="I184" s="45"/>
      <c r="J184" s="45"/>
    </row>
    <row r="185" spans="1:10" s="42" customFormat="1" ht="18.75" customHeight="1" hidden="1">
      <c r="A185" s="74"/>
      <c r="B185" s="75" t="s">
        <v>161</v>
      </c>
      <c r="C185" s="75">
        <v>992</v>
      </c>
      <c r="D185" s="76" t="s">
        <v>51</v>
      </c>
      <c r="E185" s="76" t="s">
        <v>63</v>
      </c>
      <c r="F185" s="76" t="s">
        <v>342</v>
      </c>
      <c r="G185" s="76"/>
      <c r="H185" s="123">
        <f>H186</f>
        <v>0</v>
      </c>
      <c r="I185" s="45"/>
      <c r="J185" s="45"/>
    </row>
    <row r="186" spans="1:10" s="42" customFormat="1" ht="54" hidden="1">
      <c r="A186" s="74"/>
      <c r="B186" s="75" t="s">
        <v>274</v>
      </c>
      <c r="C186" s="75">
        <v>992</v>
      </c>
      <c r="D186" s="76" t="s">
        <v>51</v>
      </c>
      <c r="E186" s="76" t="s">
        <v>63</v>
      </c>
      <c r="F186" s="76" t="s">
        <v>342</v>
      </c>
      <c r="G186" s="76" t="s">
        <v>273</v>
      </c>
      <c r="H186" s="123">
        <v>0</v>
      </c>
      <c r="I186" s="45"/>
      <c r="J186" s="45"/>
    </row>
    <row r="187" spans="1:10" s="42" customFormat="1" ht="54.75" customHeight="1" hidden="1">
      <c r="A187" s="74"/>
      <c r="B187" s="132" t="s">
        <v>202</v>
      </c>
      <c r="C187" s="75">
        <v>992</v>
      </c>
      <c r="D187" s="76" t="s">
        <v>51</v>
      </c>
      <c r="E187" s="76" t="s">
        <v>63</v>
      </c>
      <c r="F187" s="76" t="s">
        <v>129</v>
      </c>
      <c r="G187" s="76" t="s">
        <v>201</v>
      </c>
      <c r="H187" s="123">
        <v>0</v>
      </c>
      <c r="I187" s="45"/>
      <c r="J187" s="45"/>
    </row>
    <row r="188" spans="1:10" s="42" customFormat="1" ht="77.25" customHeight="1" hidden="1">
      <c r="A188" s="74"/>
      <c r="B188" s="75" t="s">
        <v>195</v>
      </c>
      <c r="C188" s="75">
        <v>992</v>
      </c>
      <c r="D188" s="76" t="s">
        <v>51</v>
      </c>
      <c r="E188" s="76" t="s">
        <v>63</v>
      </c>
      <c r="F188" s="76" t="s">
        <v>196</v>
      </c>
      <c r="G188" s="76"/>
      <c r="H188" s="123">
        <f>H189</f>
        <v>0</v>
      </c>
      <c r="I188" s="75"/>
      <c r="J188" s="45"/>
    </row>
    <row r="189" spans="1:10" s="42" customFormat="1" ht="77.25" customHeight="1" hidden="1">
      <c r="A189" s="74"/>
      <c r="B189" s="75" t="s">
        <v>195</v>
      </c>
      <c r="C189" s="75">
        <v>992</v>
      </c>
      <c r="D189" s="76" t="s">
        <v>51</v>
      </c>
      <c r="E189" s="76" t="s">
        <v>63</v>
      </c>
      <c r="F189" s="76" t="s">
        <v>194</v>
      </c>
      <c r="G189" s="76"/>
      <c r="H189" s="123">
        <f>H190</f>
        <v>0</v>
      </c>
      <c r="I189" s="45"/>
      <c r="J189" s="45"/>
    </row>
    <row r="190" spans="1:10" s="42" customFormat="1" ht="18" hidden="1">
      <c r="A190" s="74"/>
      <c r="B190" s="75" t="s">
        <v>53</v>
      </c>
      <c r="C190" s="75">
        <v>992</v>
      </c>
      <c r="D190" s="76" t="s">
        <v>51</v>
      </c>
      <c r="E190" s="76" t="s">
        <v>63</v>
      </c>
      <c r="F190" s="76" t="s">
        <v>194</v>
      </c>
      <c r="G190" s="76" t="s">
        <v>54</v>
      </c>
      <c r="H190" s="123">
        <v>0</v>
      </c>
      <c r="I190" s="45"/>
      <c r="J190" s="45"/>
    </row>
    <row r="191" spans="1:10" s="42" customFormat="1" ht="17.25">
      <c r="A191" s="74" t="s">
        <v>45</v>
      </c>
      <c r="B191" s="116" t="s">
        <v>78</v>
      </c>
      <c r="C191" s="116">
        <v>992</v>
      </c>
      <c r="D191" s="127" t="s">
        <v>52</v>
      </c>
      <c r="E191" s="127" t="s">
        <v>1</v>
      </c>
      <c r="F191" s="127"/>
      <c r="G191" s="127"/>
      <c r="H191" s="119">
        <f>H192</f>
        <v>10000</v>
      </c>
      <c r="I191" s="45"/>
      <c r="J191" s="45"/>
    </row>
    <row r="192" spans="1:10" s="42" customFormat="1" ht="34.5" customHeight="1">
      <c r="A192" s="81"/>
      <c r="B192" s="75" t="s">
        <v>79</v>
      </c>
      <c r="C192" s="75">
        <v>992</v>
      </c>
      <c r="D192" s="76" t="s">
        <v>52</v>
      </c>
      <c r="E192" s="76" t="s">
        <v>52</v>
      </c>
      <c r="F192" s="76"/>
      <c r="G192" s="76"/>
      <c r="H192" s="123">
        <f>H194+H197</f>
        <v>10000</v>
      </c>
      <c r="I192" s="80"/>
      <c r="J192" s="80"/>
    </row>
    <row r="193" spans="1:10" s="42" customFormat="1" ht="54">
      <c r="A193" s="81"/>
      <c r="B193" s="75" t="s">
        <v>344</v>
      </c>
      <c r="C193" s="75">
        <v>992</v>
      </c>
      <c r="D193" s="76" t="s">
        <v>52</v>
      </c>
      <c r="E193" s="76" t="s">
        <v>52</v>
      </c>
      <c r="F193" s="76" t="s">
        <v>343</v>
      </c>
      <c r="G193" s="76"/>
      <c r="H193" s="123">
        <f>H194</f>
        <v>10000</v>
      </c>
      <c r="I193" s="80"/>
      <c r="J193" s="80"/>
    </row>
    <row r="194" spans="1:10" s="42" customFormat="1" ht="35.25" customHeight="1">
      <c r="A194" s="74"/>
      <c r="B194" s="75" t="s">
        <v>346</v>
      </c>
      <c r="C194" s="75">
        <v>992</v>
      </c>
      <c r="D194" s="76" t="s">
        <v>52</v>
      </c>
      <c r="E194" s="76" t="s">
        <v>52</v>
      </c>
      <c r="F194" s="76" t="s">
        <v>345</v>
      </c>
      <c r="G194" s="76"/>
      <c r="H194" s="123">
        <f>H195</f>
        <v>10000</v>
      </c>
      <c r="I194" s="45"/>
      <c r="J194" s="45"/>
    </row>
    <row r="195" spans="1:10" s="42" customFormat="1" ht="36.75" customHeight="1">
      <c r="A195" s="74"/>
      <c r="B195" s="75" t="s">
        <v>130</v>
      </c>
      <c r="C195" s="75">
        <v>992</v>
      </c>
      <c r="D195" s="76" t="s">
        <v>52</v>
      </c>
      <c r="E195" s="76" t="s">
        <v>52</v>
      </c>
      <c r="F195" s="76" t="s">
        <v>347</v>
      </c>
      <c r="G195" s="76"/>
      <c r="H195" s="123">
        <f>H196</f>
        <v>10000</v>
      </c>
      <c r="I195" s="45"/>
      <c r="J195" s="45"/>
    </row>
    <row r="196" spans="1:10" s="42" customFormat="1" ht="54">
      <c r="A196" s="74"/>
      <c r="B196" s="75" t="s">
        <v>274</v>
      </c>
      <c r="C196" s="75">
        <v>992</v>
      </c>
      <c r="D196" s="76" t="s">
        <v>52</v>
      </c>
      <c r="E196" s="76" t="s">
        <v>52</v>
      </c>
      <c r="F196" s="76" t="s">
        <v>347</v>
      </c>
      <c r="G196" s="76" t="s">
        <v>273</v>
      </c>
      <c r="H196" s="123">
        <v>10000</v>
      </c>
      <c r="I196" s="45"/>
      <c r="J196" s="45"/>
    </row>
    <row r="197" spans="1:10" s="42" customFormat="1" ht="18" customHeight="1" hidden="1">
      <c r="A197" s="74"/>
      <c r="B197" s="75" t="s">
        <v>163</v>
      </c>
      <c r="C197" s="75">
        <v>992</v>
      </c>
      <c r="D197" s="76" t="s">
        <v>52</v>
      </c>
      <c r="E197" s="76" t="s">
        <v>52</v>
      </c>
      <c r="F197" s="76" t="s">
        <v>71</v>
      </c>
      <c r="G197" s="76"/>
      <c r="H197" s="123">
        <f>H198</f>
        <v>0</v>
      </c>
      <c r="I197" s="45"/>
      <c r="J197" s="45"/>
    </row>
    <row r="198" spans="1:10" s="42" customFormat="1" ht="91.5" customHeight="1" hidden="1">
      <c r="A198" s="74"/>
      <c r="B198" s="75" t="s">
        <v>157</v>
      </c>
      <c r="C198" s="75">
        <v>992</v>
      </c>
      <c r="D198" s="76" t="s">
        <v>52</v>
      </c>
      <c r="E198" s="76" t="s">
        <v>52</v>
      </c>
      <c r="F198" s="76" t="s">
        <v>128</v>
      </c>
      <c r="G198" s="76"/>
      <c r="H198" s="123">
        <f>H199</f>
        <v>0</v>
      </c>
      <c r="I198" s="45"/>
      <c r="J198" s="45"/>
    </row>
    <row r="199" spans="1:10" s="42" customFormat="1" ht="19.5" customHeight="1" hidden="1">
      <c r="A199" s="74"/>
      <c r="B199" s="136" t="s">
        <v>84</v>
      </c>
      <c r="C199" s="75">
        <v>992</v>
      </c>
      <c r="D199" s="76" t="s">
        <v>52</v>
      </c>
      <c r="E199" s="76" t="s">
        <v>52</v>
      </c>
      <c r="F199" s="76" t="s">
        <v>128</v>
      </c>
      <c r="G199" s="137" t="s">
        <v>85</v>
      </c>
      <c r="H199" s="123">
        <v>0</v>
      </c>
      <c r="I199" s="45"/>
      <c r="J199" s="45"/>
    </row>
    <row r="200" spans="1:10" s="42" customFormat="1" ht="17.25">
      <c r="A200" s="73" t="s">
        <v>93</v>
      </c>
      <c r="B200" s="116" t="s">
        <v>131</v>
      </c>
      <c r="C200" s="116">
        <v>992</v>
      </c>
      <c r="D200" s="127" t="s">
        <v>80</v>
      </c>
      <c r="E200" s="127" t="s">
        <v>1</v>
      </c>
      <c r="F200" s="127"/>
      <c r="G200" s="127"/>
      <c r="H200" s="119">
        <f>H201+H219</f>
        <v>4062857</v>
      </c>
      <c r="I200" s="45"/>
      <c r="J200" s="45"/>
    </row>
    <row r="201" spans="1:10" s="42" customFormat="1" ht="18">
      <c r="A201" s="79"/>
      <c r="B201" s="75" t="s">
        <v>81</v>
      </c>
      <c r="C201" s="75">
        <v>992</v>
      </c>
      <c r="D201" s="76" t="s">
        <v>80</v>
      </c>
      <c r="E201" s="76" t="s">
        <v>47</v>
      </c>
      <c r="F201" s="76"/>
      <c r="G201" s="75"/>
      <c r="H201" s="123">
        <f>H202</f>
        <v>3962857</v>
      </c>
      <c r="I201" s="80"/>
      <c r="J201" s="80"/>
    </row>
    <row r="202" spans="1:10" s="42" customFormat="1" ht="56.25" customHeight="1">
      <c r="A202" s="79"/>
      <c r="B202" s="75" t="s">
        <v>349</v>
      </c>
      <c r="C202" s="75">
        <v>992</v>
      </c>
      <c r="D202" s="76" t="s">
        <v>80</v>
      </c>
      <c r="E202" s="76" t="s">
        <v>47</v>
      </c>
      <c r="F202" s="76" t="s">
        <v>348</v>
      </c>
      <c r="G202" s="76"/>
      <c r="H202" s="123">
        <f>H205+H212</f>
        <v>3962857</v>
      </c>
      <c r="I202" s="80"/>
      <c r="J202" s="80"/>
    </row>
    <row r="203" spans="1:10" s="42" customFormat="1" ht="70.5" customHeight="1" hidden="1">
      <c r="A203" s="74"/>
      <c r="B203" s="138" t="s">
        <v>209</v>
      </c>
      <c r="C203" s="75">
        <v>992</v>
      </c>
      <c r="D203" s="76" t="s">
        <v>80</v>
      </c>
      <c r="E203" s="76" t="s">
        <v>47</v>
      </c>
      <c r="F203" s="76" t="s">
        <v>210</v>
      </c>
      <c r="G203" s="76"/>
      <c r="H203" s="123">
        <f>H204</f>
        <v>0</v>
      </c>
      <c r="I203" s="45"/>
      <c r="J203" s="45"/>
    </row>
    <row r="204" spans="1:10" s="42" customFormat="1" ht="42" customHeight="1" hidden="1">
      <c r="A204" s="74"/>
      <c r="B204" s="75" t="s">
        <v>173</v>
      </c>
      <c r="C204" s="75">
        <v>992</v>
      </c>
      <c r="D204" s="76" t="s">
        <v>80</v>
      </c>
      <c r="E204" s="76" t="s">
        <v>47</v>
      </c>
      <c r="F204" s="76" t="s">
        <v>210</v>
      </c>
      <c r="G204" s="76" t="s">
        <v>172</v>
      </c>
      <c r="H204" s="123">
        <v>0</v>
      </c>
      <c r="I204" s="45"/>
      <c r="J204" s="45"/>
    </row>
    <row r="205" spans="1:10" s="42" customFormat="1" ht="22.5" customHeight="1">
      <c r="A205" s="74"/>
      <c r="B205" s="75" t="s">
        <v>351</v>
      </c>
      <c r="C205" s="75">
        <v>992</v>
      </c>
      <c r="D205" s="76" t="s">
        <v>80</v>
      </c>
      <c r="E205" s="76" t="s">
        <v>47</v>
      </c>
      <c r="F205" s="76" t="s">
        <v>350</v>
      </c>
      <c r="G205" s="76"/>
      <c r="H205" s="123">
        <f>H206+H210</f>
        <v>3203642</v>
      </c>
      <c r="I205" s="45"/>
      <c r="J205" s="45"/>
    </row>
    <row r="206" spans="1:10" s="42" customFormat="1" ht="54">
      <c r="A206" s="74"/>
      <c r="B206" s="75" t="s">
        <v>354</v>
      </c>
      <c r="C206" s="75">
        <v>992</v>
      </c>
      <c r="D206" s="76" t="s">
        <v>80</v>
      </c>
      <c r="E206" s="76" t="s">
        <v>47</v>
      </c>
      <c r="F206" s="76" t="s">
        <v>353</v>
      </c>
      <c r="G206" s="76"/>
      <c r="H206" s="123">
        <f>H207</f>
        <v>3203642</v>
      </c>
      <c r="I206" s="45"/>
      <c r="J206" s="45"/>
    </row>
    <row r="207" spans="1:10" s="42" customFormat="1" ht="38.25" customHeight="1">
      <c r="A207" s="74"/>
      <c r="B207" s="75" t="s">
        <v>355</v>
      </c>
      <c r="C207" s="75">
        <v>992</v>
      </c>
      <c r="D207" s="76" t="s">
        <v>80</v>
      </c>
      <c r="E207" s="76" t="s">
        <v>47</v>
      </c>
      <c r="F207" s="76" t="s">
        <v>353</v>
      </c>
      <c r="G207" s="76" t="s">
        <v>352</v>
      </c>
      <c r="H207" s="123">
        <v>3203642</v>
      </c>
      <c r="I207" s="45"/>
      <c r="J207" s="45"/>
    </row>
    <row r="208" spans="1:10" s="42" customFormat="1" ht="18" hidden="1">
      <c r="A208" s="74"/>
      <c r="B208" s="75" t="s">
        <v>186</v>
      </c>
      <c r="C208" s="75">
        <v>992</v>
      </c>
      <c r="D208" s="76" t="s">
        <v>80</v>
      </c>
      <c r="E208" s="76" t="s">
        <v>47</v>
      </c>
      <c r="F208" s="76" t="s">
        <v>187</v>
      </c>
      <c r="G208" s="76"/>
      <c r="H208" s="123">
        <f>H209</f>
        <v>0</v>
      </c>
      <c r="I208" s="45"/>
      <c r="J208" s="45"/>
    </row>
    <row r="209" spans="1:10" s="42" customFormat="1" ht="36" hidden="1">
      <c r="A209" s="74"/>
      <c r="B209" s="75" t="s">
        <v>173</v>
      </c>
      <c r="C209" s="75">
        <v>992</v>
      </c>
      <c r="D209" s="76" t="s">
        <v>80</v>
      </c>
      <c r="E209" s="76" t="s">
        <v>47</v>
      </c>
      <c r="F209" s="76" t="s">
        <v>187</v>
      </c>
      <c r="G209" s="76" t="s">
        <v>172</v>
      </c>
      <c r="H209" s="123">
        <v>0</v>
      </c>
      <c r="I209" s="45"/>
      <c r="J209" s="45"/>
    </row>
    <row r="210" spans="1:10" s="42" customFormat="1" ht="36" hidden="1">
      <c r="A210" s="74"/>
      <c r="B210" s="75" t="s">
        <v>356</v>
      </c>
      <c r="C210" s="75">
        <v>992</v>
      </c>
      <c r="D210" s="76" t="s">
        <v>80</v>
      </c>
      <c r="E210" s="76" t="s">
        <v>47</v>
      </c>
      <c r="F210" s="76" t="s">
        <v>357</v>
      </c>
      <c r="G210" s="76"/>
      <c r="H210" s="123">
        <f>H211</f>
        <v>0</v>
      </c>
      <c r="I210" s="45"/>
      <c r="J210" s="45"/>
    </row>
    <row r="211" spans="1:10" s="42" customFormat="1" ht="75" customHeight="1" hidden="1">
      <c r="A211" s="74"/>
      <c r="B211" s="75" t="s">
        <v>355</v>
      </c>
      <c r="C211" s="75">
        <v>992</v>
      </c>
      <c r="D211" s="76" t="s">
        <v>80</v>
      </c>
      <c r="E211" s="76" t="s">
        <v>47</v>
      </c>
      <c r="F211" s="76" t="s">
        <v>357</v>
      </c>
      <c r="G211" s="76" t="s">
        <v>352</v>
      </c>
      <c r="H211" s="123">
        <v>0</v>
      </c>
      <c r="I211" s="45"/>
      <c r="J211" s="45"/>
    </row>
    <row r="212" spans="1:10" s="42" customFormat="1" ht="18">
      <c r="A212" s="79"/>
      <c r="B212" s="75" t="s">
        <v>359</v>
      </c>
      <c r="C212" s="75">
        <v>992</v>
      </c>
      <c r="D212" s="76" t="s">
        <v>80</v>
      </c>
      <c r="E212" s="76" t="s">
        <v>47</v>
      </c>
      <c r="F212" s="76" t="s">
        <v>358</v>
      </c>
      <c r="G212" s="76"/>
      <c r="H212" s="123">
        <f>H213+H215</f>
        <v>759215</v>
      </c>
      <c r="I212" s="80"/>
      <c r="J212" s="80"/>
    </row>
    <row r="213" spans="1:10" s="42" customFormat="1" ht="54">
      <c r="A213" s="79"/>
      <c r="B213" s="75" t="s">
        <v>354</v>
      </c>
      <c r="C213" s="75">
        <v>992</v>
      </c>
      <c r="D213" s="76" t="s">
        <v>80</v>
      </c>
      <c r="E213" s="76" t="s">
        <v>47</v>
      </c>
      <c r="F213" s="76" t="s">
        <v>360</v>
      </c>
      <c r="G213" s="76"/>
      <c r="H213" s="123">
        <f>H214</f>
        <v>759215</v>
      </c>
      <c r="I213" s="80"/>
      <c r="J213" s="80"/>
    </row>
    <row r="214" spans="1:10" s="42" customFormat="1" ht="76.5" customHeight="1">
      <c r="A214" s="79"/>
      <c r="B214" s="75" t="s">
        <v>355</v>
      </c>
      <c r="C214" s="75">
        <v>992</v>
      </c>
      <c r="D214" s="76" t="s">
        <v>80</v>
      </c>
      <c r="E214" s="76" t="s">
        <v>47</v>
      </c>
      <c r="F214" s="76" t="s">
        <v>360</v>
      </c>
      <c r="G214" s="76" t="s">
        <v>352</v>
      </c>
      <c r="H214" s="123">
        <v>759215</v>
      </c>
      <c r="I214" s="80"/>
      <c r="J214" s="80"/>
    </row>
    <row r="215" spans="1:10" s="42" customFormat="1" ht="36.75" customHeight="1" hidden="1">
      <c r="A215" s="74"/>
      <c r="B215" s="75" t="s">
        <v>356</v>
      </c>
      <c r="C215" s="75">
        <v>992</v>
      </c>
      <c r="D215" s="76" t="s">
        <v>80</v>
      </c>
      <c r="E215" s="76" t="s">
        <v>47</v>
      </c>
      <c r="F215" s="76" t="s">
        <v>361</v>
      </c>
      <c r="G215" s="76"/>
      <c r="H215" s="123">
        <f>H218</f>
        <v>0</v>
      </c>
      <c r="I215" s="45"/>
      <c r="J215" s="45"/>
    </row>
    <row r="216" spans="1:10" s="42" customFormat="1" ht="18" hidden="1">
      <c r="A216" s="74"/>
      <c r="B216" s="75" t="s">
        <v>189</v>
      </c>
      <c r="C216" s="75">
        <v>992</v>
      </c>
      <c r="D216" s="76" t="s">
        <v>80</v>
      </c>
      <c r="E216" s="76" t="s">
        <v>47</v>
      </c>
      <c r="F216" s="76" t="s">
        <v>188</v>
      </c>
      <c r="G216" s="76"/>
      <c r="H216" s="123">
        <f>H217</f>
        <v>0</v>
      </c>
      <c r="I216" s="45"/>
      <c r="J216" s="45"/>
    </row>
    <row r="217" spans="1:10" s="42" customFormat="1" ht="36" hidden="1">
      <c r="A217" s="74"/>
      <c r="B217" s="75" t="s">
        <v>173</v>
      </c>
      <c r="C217" s="75">
        <v>992</v>
      </c>
      <c r="D217" s="76" t="s">
        <v>80</v>
      </c>
      <c r="E217" s="76" t="s">
        <v>47</v>
      </c>
      <c r="F217" s="76" t="s">
        <v>188</v>
      </c>
      <c r="G217" s="76" t="s">
        <v>172</v>
      </c>
      <c r="H217" s="123">
        <v>0</v>
      </c>
      <c r="I217" s="45"/>
      <c r="J217" s="45"/>
    </row>
    <row r="218" spans="1:10" s="42" customFormat="1" ht="74.25" customHeight="1" hidden="1">
      <c r="A218" s="74"/>
      <c r="B218" s="75" t="s">
        <v>355</v>
      </c>
      <c r="C218" s="75">
        <v>992</v>
      </c>
      <c r="D218" s="76" t="s">
        <v>80</v>
      </c>
      <c r="E218" s="76" t="s">
        <v>47</v>
      </c>
      <c r="F218" s="76" t="s">
        <v>361</v>
      </c>
      <c r="G218" s="76" t="s">
        <v>352</v>
      </c>
      <c r="H218" s="123">
        <v>0</v>
      </c>
      <c r="I218" s="45"/>
      <c r="J218" s="45"/>
    </row>
    <row r="219" spans="1:10" s="42" customFormat="1" ht="36">
      <c r="A219" s="74"/>
      <c r="B219" s="49" t="s">
        <v>416</v>
      </c>
      <c r="C219" s="49">
        <v>992</v>
      </c>
      <c r="D219" s="50" t="s">
        <v>80</v>
      </c>
      <c r="E219" s="50" t="s">
        <v>50</v>
      </c>
      <c r="F219" s="50"/>
      <c r="G219" s="49"/>
      <c r="H219" s="51">
        <f>H220</f>
        <v>100000</v>
      </c>
      <c r="I219" s="45"/>
      <c r="J219" s="45"/>
    </row>
    <row r="220" spans="1:10" s="42" customFormat="1" ht="54">
      <c r="A220" s="74"/>
      <c r="B220" s="49" t="s">
        <v>349</v>
      </c>
      <c r="C220" s="49">
        <v>992</v>
      </c>
      <c r="D220" s="149" t="s">
        <v>80</v>
      </c>
      <c r="E220" s="149" t="s">
        <v>50</v>
      </c>
      <c r="F220" s="149" t="s">
        <v>348</v>
      </c>
      <c r="G220" s="150"/>
      <c r="H220" s="51">
        <f>H221</f>
        <v>100000</v>
      </c>
      <c r="I220" s="45"/>
      <c r="J220" s="45"/>
    </row>
    <row r="221" spans="1:10" s="42" customFormat="1" ht="36">
      <c r="A221" s="74"/>
      <c r="B221" s="49" t="s">
        <v>417</v>
      </c>
      <c r="C221" s="49">
        <v>992</v>
      </c>
      <c r="D221" s="50" t="s">
        <v>80</v>
      </c>
      <c r="E221" s="50" t="s">
        <v>50</v>
      </c>
      <c r="F221" s="50" t="s">
        <v>418</v>
      </c>
      <c r="G221" s="50"/>
      <c r="H221" s="51">
        <f>H222</f>
        <v>100000</v>
      </c>
      <c r="I221" s="45"/>
      <c r="J221" s="45"/>
    </row>
    <row r="222" spans="1:10" s="42" customFormat="1" ht="54">
      <c r="A222" s="74"/>
      <c r="B222" s="49" t="s">
        <v>419</v>
      </c>
      <c r="C222" s="49">
        <v>992</v>
      </c>
      <c r="D222" s="50" t="s">
        <v>80</v>
      </c>
      <c r="E222" s="50" t="s">
        <v>50</v>
      </c>
      <c r="F222" s="50" t="s">
        <v>420</v>
      </c>
      <c r="G222" s="50"/>
      <c r="H222" s="51">
        <f>H223</f>
        <v>100000</v>
      </c>
      <c r="I222" s="45"/>
      <c r="J222" s="45"/>
    </row>
    <row r="223" spans="1:10" s="42" customFormat="1" ht="72">
      <c r="A223" s="74"/>
      <c r="B223" s="49" t="s">
        <v>421</v>
      </c>
      <c r="C223" s="49">
        <v>992</v>
      </c>
      <c r="D223" s="50" t="s">
        <v>80</v>
      </c>
      <c r="E223" s="50" t="s">
        <v>50</v>
      </c>
      <c r="F223" s="50" t="s">
        <v>420</v>
      </c>
      <c r="G223" s="50" t="s">
        <v>352</v>
      </c>
      <c r="H223" s="51">
        <v>100000</v>
      </c>
      <c r="I223" s="45"/>
      <c r="J223" s="45"/>
    </row>
    <row r="224" spans="1:10" s="42" customFormat="1" ht="18.75" customHeight="1">
      <c r="A224" s="77">
        <v>8</v>
      </c>
      <c r="B224" s="116" t="s">
        <v>82</v>
      </c>
      <c r="C224" s="116">
        <v>992</v>
      </c>
      <c r="D224" s="127" t="s">
        <v>57</v>
      </c>
      <c r="E224" s="127" t="s">
        <v>1</v>
      </c>
      <c r="F224" s="127"/>
      <c r="G224" s="127"/>
      <c r="H224" s="119">
        <f>H225+H229</f>
        <v>20000</v>
      </c>
      <c r="I224" s="45"/>
      <c r="J224" s="45"/>
    </row>
    <row r="225" spans="1:10" s="42" customFormat="1" ht="18">
      <c r="A225" s="79"/>
      <c r="B225" s="75" t="s">
        <v>132</v>
      </c>
      <c r="C225" s="75">
        <v>992</v>
      </c>
      <c r="D225" s="76" t="s">
        <v>57</v>
      </c>
      <c r="E225" s="76" t="s">
        <v>47</v>
      </c>
      <c r="F225" s="76"/>
      <c r="G225" s="76"/>
      <c r="H225" s="123">
        <f>H226</f>
        <v>20000</v>
      </c>
      <c r="I225" s="80"/>
      <c r="J225" s="80"/>
    </row>
    <row r="226" spans="1:10" s="42" customFormat="1" ht="36.75" customHeight="1">
      <c r="A226" s="74"/>
      <c r="B226" s="75" t="s">
        <v>363</v>
      </c>
      <c r="C226" s="75">
        <v>992</v>
      </c>
      <c r="D226" s="76" t="s">
        <v>57</v>
      </c>
      <c r="E226" s="76" t="s">
        <v>47</v>
      </c>
      <c r="F226" s="76" t="s">
        <v>362</v>
      </c>
      <c r="G226" s="76"/>
      <c r="H226" s="123">
        <f>H227</f>
        <v>20000</v>
      </c>
      <c r="I226" s="45"/>
      <c r="J226" s="45"/>
    </row>
    <row r="227" spans="1:10" s="42" customFormat="1" ht="39" customHeight="1">
      <c r="A227" s="74"/>
      <c r="B227" s="75" t="s">
        <v>83</v>
      </c>
      <c r="C227" s="75">
        <v>992</v>
      </c>
      <c r="D227" s="76" t="s">
        <v>57</v>
      </c>
      <c r="E227" s="76" t="s">
        <v>47</v>
      </c>
      <c r="F227" s="76" t="s">
        <v>364</v>
      </c>
      <c r="G227" s="76"/>
      <c r="H227" s="123">
        <f>H228</f>
        <v>20000</v>
      </c>
      <c r="I227" s="45"/>
      <c r="J227" s="45"/>
    </row>
    <row r="228" spans="1:10" s="42" customFormat="1" ht="37.5" customHeight="1">
      <c r="A228" s="74"/>
      <c r="B228" s="75" t="s">
        <v>366</v>
      </c>
      <c r="C228" s="75">
        <v>992</v>
      </c>
      <c r="D228" s="76" t="s">
        <v>57</v>
      </c>
      <c r="E228" s="76" t="s">
        <v>47</v>
      </c>
      <c r="F228" s="76" t="s">
        <v>365</v>
      </c>
      <c r="G228" s="76"/>
      <c r="H228" s="123">
        <v>20000</v>
      </c>
      <c r="I228" s="45"/>
      <c r="J228" s="45"/>
    </row>
    <row r="229" spans="1:10" s="42" customFormat="1" ht="17.25" hidden="1">
      <c r="A229" s="74"/>
      <c r="B229" s="116" t="s">
        <v>166</v>
      </c>
      <c r="C229" s="116">
        <v>992</v>
      </c>
      <c r="D229" s="127" t="s">
        <v>57</v>
      </c>
      <c r="E229" s="127" t="s">
        <v>49</v>
      </c>
      <c r="F229" s="127"/>
      <c r="G229" s="127"/>
      <c r="H229" s="119">
        <f>H230</f>
        <v>0</v>
      </c>
      <c r="I229" s="45"/>
      <c r="J229" s="45"/>
    </row>
    <row r="230" spans="1:10" s="42" customFormat="1" ht="36" hidden="1">
      <c r="A230" s="74"/>
      <c r="B230" s="75" t="s">
        <v>163</v>
      </c>
      <c r="C230" s="75">
        <v>992</v>
      </c>
      <c r="D230" s="76" t="s">
        <v>57</v>
      </c>
      <c r="E230" s="76" t="s">
        <v>49</v>
      </c>
      <c r="F230" s="76" t="s">
        <v>71</v>
      </c>
      <c r="G230" s="76"/>
      <c r="H230" s="123">
        <f>H231</f>
        <v>0</v>
      </c>
      <c r="I230" s="45"/>
      <c r="J230" s="45"/>
    </row>
    <row r="231" spans="1:10" s="42" customFormat="1" ht="75.75" customHeight="1" hidden="1">
      <c r="A231" s="74"/>
      <c r="B231" s="75" t="s">
        <v>164</v>
      </c>
      <c r="C231" s="75">
        <v>992</v>
      </c>
      <c r="D231" s="76" t="s">
        <v>57</v>
      </c>
      <c r="E231" s="76" t="s">
        <v>49</v>
      </c>
      <c r="F231" s="76" t="s">
        <v>165</v>
      </c>
      <c r="G231" s="76"/>
      <c r="H231" s="123">
        <f>H232</f>
        <v>0</v>
      </c>
      <c r="I231" s="45"/>
      <c r="J231" s="45"/>
    </row>
    <row r="232" spans="1:10" s="42" customFormat="1" ht="18" hidden="1">
      <c r="A232" s="74"/>
      <c r="B232" s="75" t="s">
        <v>53</v>
      </c>
      <c r="C232" s="75">
        <v>992</v>
      </c>
      <c r="D232" s="76" t="s">
        <v>57</v>
      </c>
      <c r="E232" s="76" t="s">
        <v>49</v>
      </c>
      <c r="F232" s="76" t="s">
        <v>165</v>
      </c>
      <c r="G232" s="76" t="s">
        <v>54</v>
      </c>
      <c r="H232" s="123">
        <v>0</v>
      </c>
      <c r="I232" s="45"/>
      <c r="J232" s="45"/>
    </row>
    <row r="233" spans="1:10" s="42" customFormat="1" ht="54" hidden="1">
      <c r="A233" s="74"/>
      <c r="B233" s="75" t="s">
        <v>274</v>
      </c>
      <c r="C233" s="75">
        <v>992</v>
      </c>
      <c r="D233" s="76" t="s">
        <v>57</v>
      </c>
      <c r="E233" s="76" t="s">
        <v>47</v>
      </c>
      <c r="F233" s="76" t="s">
        <v>365</v>
      </c>
      <c r="G233" s="76" t="s">
        <v>273</v>
      </c>
      <c r="H233" s="123">
        <v>100000</v>
      </c>
      <c r="I233" s="45"/>
      <c r="J233" s="45"/>
    </row>
    <row r="234" spans="1:8" ht="17.25" customHeight="1">
      <c r="A234" s="73" t="s">
        <v>253</v>
      </c>
      <c r="B234" s="116" t="s">
        <v>134</v>
      </c>
      <c r="C234" s="116">
        <v>992</v>
      </c>
      <c r="D234" s="127" t="s">
        <v>56</v>
      </c>
      <c r="E234" s="127" t="s">
        <v>1</v>
      </c>
      <c r="F234" s="127"/>
      <c r="G234" s="127"/>
      <c r="H234" s="119">
        <f>H235</f>
        <v>60000</v>
      </c>
    </row>
    <row r="235" spans="1:10" ht="36.75" customHeight="1">
      <c r="A235" s="81"/>
      <c r="B235" s="75" t="s">
        <v>135</v>
      </c>
      <c r="C235" s="75">
        <v>992</v>
      </c>
      <c r="D235" s="76" t="s">
        <v>56</v>
      </c>
      <c r="E235" s="76" t="s">
        <v>50</v>
      </c>
      <c r="F235" s="76"/>
      <c r="G235" s="76"/>
      <c r="H235" s="123">
        <f>H236</f>
        <v>60000</v>
      </c>
      <c r="I235" s="83"/>
      <c r="J235" s="83"/>
    </row>
    <row r="236" spans="1:8" ht="54">
      <c r="A236" s="73"/>
      <c r="B236" s="75" t="s">
        <v>271</v>
      </c>
      <c r="C236" s="75">
        <v>992</v>
      </c>
      <c r="D236" s="76" t="s">
        <v>56</v>
      </c>
      <c r="E236" s="76" t="s">
        <v>50</v>
      </c>
      <c r="F236" s="76" t="s">
        <v>267</v>
      </c>
      <c r="G236" s="76"/>
      <c r="H236" s="123">
        <f>H237</f>
        <v>60000</v>
      </c>
    </row>
    <row r="237" spans="1:8" ht="54">
      <c r="A237" s="73"/>
      <c r="B237" s="75" t="s">
        <v>368</v>
      </c>
      <c r="C237" s="75">
        <v>992</v>
      </c>
      <c r="D237" s="76" t="s">
        <v>56</v>
      </c>
      <c r="E237" s="76" t="s">
        <v>50</v>
      </c>
      <c r="F237" s="76" t="s">
        <v>367</v>
      </c>
      <c r="G237" s="76"/>
      <c r="H237" s="123">
        <f>H238</f>
        <v>60000</v>
      </c>
    </row>
    <row r="238" spans="1:8" ht="37.5" customHeight="1">
      <c r="A238" s="73"/>
      <c r="B238" s="75" t="s">
        <v>370</v>
      </c>
      <c r="C238" s="75">
        <v>992</v>
      </c>
      <c r="D238" s="76" t="s">
        <v>56</v>
      </c>
      <c r="E238" s="76" t="s">
        <v>50</v>
      </c>
      <c r="F238" s="76" t="s">
        <v>369</v>
      </c>
      <c r="G238" s="76"/>
      <c r="H238" s="123">
        <f>H239</f>
        <v>60000</v>
      </c>
    </row>
    <row r="239" spans="1:8" ht="54">
      <c r="A239" s="73"/>
      <c r="B239" s="75" t="s">
        <v>274</v>
      </c>
      <c r="C239" s="75">
        <v>992</v>
      </c>
      <c r="D239" s="76" t="s">
        <v>56</v>
      </c>
      <c r="E239" s="76" t="s">
        <v>50</v>
      </c>
      <c r="F239" s="76" t="s">
        <v>369</v>
      </c>
      <c r="G239" s="76" t="s">
        <v>273</v>
      </c>
      <c r="H239" s="123">
        <v>60000</v>
      </c>
    </row>
    <row r="240" spans="1:8" ht="37.5" customHeight="1" hidden="1">
      <c r="A240" s="73" t="s">
        <v>67</v>
      </c>
      <c r="B240" s="116" t="s">
        <v>96</v>
      </c>
      <c r="C240" s="116">
        <v>992</v>
      </c>
      <c r="D240" s="127" t="s">
        <v>59</v>
      </c>
      <c r="E240" s="127" t="s">
        <v>1</v>
      </c>
      <c r="F240" s="127"/>
      <c r="G240" s="127"/>
      <c r="H240" s="119">
        <f>H241</f>
        <v>0</v>
      </c>
    </row>
    <row r="241" spans="1:10" ht="54" customHeight="1" hidden="1">
      <c r="A241" s="81"/>
      <c r="B241" s="75" t="s">
        <v>245</v>
      </c>
      <c r="C241" s="75">
        <v>992</v>
      </c>
      <c r="D241" s="76" t="s">
        <v>59</v>
      </c>
      <c r="E241" s="76" t="s">
        <v>47</v>
      </c>
      <c r="F241" s="76"/>
      <c r="G241" s="76"/>
      <c r="H241" s="123">
        <f>H243</f>
        <v>0</v>
      </c>
      <c r="I241" s="83"/>
      <c r="J241" s="83"/>
    </row>
    <row r="242" spans="1:10" ht="36" hidden="1">
      <c r="A242" s="81"/>
      <c r="B242" s="75" t="s">
        <v>375</v>
      </c>
      <c r="C242" s="139">
        <v>992</v>
      </c>
      <c r="D242" s="140" t="s">
        <v>59</v>
      </c>
      <c r="E242" s="140" t="s">
        <v>47</v>
      </c>
      <c r="F242" s="140" t="s">
        <v>371</v>
      </c>
      <c r="G242" s="76"/>
      <c r="H242" s="123">
        <f>H243</f>
        <v>0</v>
      </c>
      <c r="I242" s="83"/>
      <c r="J242" s="83"/>
    </row>
    <row r="243" spans="1:10" s="52" customFormat="1" ht="54" hidden="1">
      <c r="A243" s="73"/>
      <c r="B243" s="139" t="s">
        <v>376</v>
      </c>
      <c r="C243" s="139">
        <v>992</v>
      </c>
      <c r="D243" s="140" t="s">
        <v>59</v>
      </c>
      <c r="E243" s="140" t="s">
        <v>47</v>
      </c>
      <c r="F243" s="140" t="s">
        <v>372</v>
      </c>
      <c r="G243" s="140"/>
      <c r="H243" s="141">
        <f>H244</f>
        <v>0</v>
      </c>
      <c r="I243" s="53"/>
      <c r="J243" s="53"/>
    </row>
    <row r="244" spans="1:10" s="52" customFormat="1" ht="54" hidden="1">
      <c r="A244" s="73"/>
      <c r="B244" s="139" t="s">
        <v>377</v>
      </c>
      <c r="C244" s="139">
        <v>992</v>
      </c>
      <c r="D244" s="140" t="s">
        <v>59</v>
      </c>
      <c r="E244" s="140" t="s">
        <v>47</v>
      </c>
      <c r="F244" s="140" t="s">
        <v>373</v>
      </c>
      <c r="G244" s="140"/>
      <c r="H244" s="142">
        <f>H245</f>
        <v>0</v>
      </c>
      <c r="I244" s="53"/>
      <c r="J244" s="53"/>
    </row>
    <row r="245" spans="1:10" s="52" customFormat="1" ht="39.75" customHeight="1" hidden="1">
      <c r="A245" s="73"/>
      <c r="B245" s="139" t="s">
        <v>378</v>
      </c>
      <c r="C245" s="139">
        <v>992</v>
      </c>
      <c r="D245" s="140" t="s">
        <v>59</v>
      </c>
      <c r="E245" s="140" t="s">
        <v>47</v>
      </c>
      <c r="F245" s="140" t="s">
        <v>373</v>
      </c>
      <c r="G245" s="140" t="s">
        <v>374</v>
      </c>
      <c r="H245" s="142">
        <v>0</v>
      </c>
      <c r="I245" s="53"/>
      <c r="J245" s="53"/>
    </row>
    <row r="246" spans="1:10" s="52" customFormat="1" ht="18">
      <c r="A246" s="73"/>
      <c r="B246" s="49"/>
      <c r="C246" s="49"/>
      <c r="D246" s="50"/>
      <c r="E246" s="50"/>
      <c r="F246" s="50"/>
      <c r="G246" s="50"/>
      <c r="H246" s="51"/>
      <c r="I246" s="53"/>
      <c r="J246" s="53"/>
    </row>
    <row r="247" spans="1:2" ht="18">
      <c r="A247" s="86" t="s">
        <v>406</v>
      </c>
      <c r="B247" s="66"/>
    </row>
    <row r="248" spans="1:8" ht="18">
      <c r="A248" s="1" t="s">
        <v>407</v>
      </c>
      <c r="B248" s="66"/>
      <c r="H248" s="4"/>
    </row>
    <row r="249" spans="1:8" ht="18">
      <c r="A249" s="1" t="s">
        <v>138</v>
      </c>
      <c r="H249" s="87" t="s">
        <v>405</v>
      </c>
    </row>
  </sheetData>
  <sheetProtection/>
  <mergeCells count="11">
    <mergeCell ref="C1:H1"/>
    <mergeCell ref="B7:H7"/>
    <mergeCell ref="C5:H5"/>
    <mergeCell ref="C6:H6"/>
    <mergeCell ref="C4:H4"/>
    <mergeCell ref="A9:A10"/>
    <mergeCell ref="B9:B10"/>
    <mergeCell ref="D9:G9"/>
    <mergeCell ref="H9:H10"/>
    <mergeCell ref="C3:H3"/>
    <mergeCell ref="C2:H2"/>
  </mergeCells>
  <printOptions horizontalCentered="1"/>
  <pageMargins left="1.1811023622047245" right="0.3937007874015748" top="0.3937007874015748" bottom="0.7874015748031497" header="0.31496062992125984" footer="0.31496062992125984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D28"/>
  <sheetViews>
    <sheetView tabSelected="1" zoomScale="85" zoomScaleNormal="85" zoomScaleSheetLayoutView="85" zoomScalePageLayoutView="0" workbookViewId="0" topLeftCell="A1">
      <selection activeCell="C28" sqref="C28"/>
    </sheetView>
  </sheetViews>
  <sheetFormatPr defaultColWidth="9.140625" defaultRowHeight="12.75"/>
  <cols>
    <col min="1" max="1" width="33.57421875" style="11" customWidth="1"/>
    <col min="2" max="2" width="44.00390625" style="11" customWidth="1"/>
    <col min="3" max="3" width="17.28125" style="11" customWidth="1"/>
    <col min="4" max="4" width="14.421875" style="11" bestFit="1" customWidth="1"/>
    <col min="5" max="16384" width="9.140625" style="11" customWidth="1"/>
  </cols>
  <sheetData>
    <row r="1" spans="2:3" ht="18">
      <c r="B1" s="170" t="s">
        <v>410</v>
      </c>
      <c r="C1" s="155"/>
    </row>
    <row r="2" spans="2:3" ht="18">
      <c r="B2" s="155" t="s">
        <v>143</v>
      </c>
      <c r="C2" s="155"/>
    </row>
    <row r="3" spans="2:3" ht="18">
      <c r="B3" s="155" t="s">
        <v>401</v>
      </c>
      <c r="C3" s="155"/>
    </row>
    <row r="4" spans="2:3" ht="18">
      <c r="B4" s="155" t="s">
        <v>144</v>
      </c>
      <c r="C4" s="155"/>
    </row>
    <row r="5" spans="2:3" ht="18">
      <c r="B5" s="156" t="s">
        <v>424</v>
      </c>
      <c r="C5" s="157"/>
    </row>
    <row r="6" spans="1:3" ht="45" customHeight="1">
      <c r="A6" s="158" t="s">
        <v>402</v>
      </c>
      <c r="B6" s="158"/>
      <c r="C6" s="158"/>
    </row>
    <row r="7" spans="1:3" s="13" customFormat="1" ht="150" customHeight="1">
      <c r="A7" s="168" t="s">
        <v>139</v>
      </c>
      <c r="B7" s="169"/>
      <c r="C7" s="168" t="s">
        <v>133</v>
      </c>
    </row>
    <row r="8" spans="1:3" s="13" customFormat="1" ht="42.75" customHeight="1">
      <c r="A8" s="168"/>
      <c r="B8" s="169"/>
      <c r="C8" s="168"/>
    </row>
    <row r="9" spans="1:3" s="13" customFormat="1" ht="51.75">
      <c r="A9" s="104" t="s">
        <v>219</v>
      </c>
      <c r="B9" s="112" t="s">
        <v>220</v>
      </c>
      <c r="C9" s="113">
        <f>SUM(C10,C15)</f>
        <v>593406.1999999993</v>
      </c>
    </row>
    <row r="10" spans="1:3" s="13" customFormat="1" ht="54.75" customHeight="1">
      <c r="A10" s="104" t="s">
        <v>221</v>
      </c>
      <c r="B10" s="112" t="s">
        <v>222</v>
      </c>
      <c r="C10" s="113">
        <f>C12-C14</f>
        <v>0</v>
      </c>
    </row>
    <row r="11" spans="1:3" s="13" customFormat="1" ht="72" customHeight="1" hidden="1">
      <c r="A11" s="29" t="s">
        <v>223</v>
      </c>
      <c r="B11" s="114" t="s">
        <v>224</v>
      </c>
      <c r="C11" s="113">
        <f>C12</f>
        <v>0</v>
      </c>
    </row>
    <row r="12" spans="1:3" s="13" customFormat="1" ht="90" customHeight="1" hidden="1">
      <c r="A12" s="48" t="s">
        <v>246</v>
      </c>
      <c r="B12" s="114" t="s">
        <v>225</v>
      </c>
      <c r="C12" s="115">
        <f>'№6'!C12</f>
        <v>0</v>
      </c>
    </row>
    <row r="13" spans="1:3" s="13" customFormat="1" ht="89.25" customHeight="1" hidden="1">
      <c r="A13" s="48" t="s">
        <v>226</v>
      </c>
      <c r="B13" s="114" t="s">
        <v>227</v>
      </c>
      <c r="C13" s="115">
        <f>C14</f>
        <v>0</v>
      </c>
    </row>
    <row r="14" spans="1:3" s="13" customFormat="1" ht="90" hidden="1">
      <c r="A14" s="48" t="s">
        <v>247</v>
      </c>
      <c r="B14" s="114" t="s">
        <v>158</v>
      </c>
      <c r="C14" s="115">
        <f>'№6'!C15</f>
        <v>0</v>
      </c>
    </row>
    <row r="15" spans="1:3" s="13" customFormat="1" ht="36.75" customHeight="1">
      <c r="A15" s="104" t="s">
        <v>228</v>
      </c>
      <c r="B15" s="112" t="s">
        <v>229</v>
      </c>
      <c r="C15" s="113">
        <f>SUM(C19,C23)</f>
        <v>593406.1999999993</v>
      </c>
    </row>
    <row r="16" spans="1:3" ht="36">
      <c r="A16" s="48" t="s">
        <v>230</v>
      </c>
      <c r="B16" s="114" t="s">
        <v>231</v>
      </c>
      <c r="C16" s="115">
        <f>C17</f>
        <v>-10606793.8</v>
      </c>
    </row>
    <row r="17" spans="1:3" ht="36">
      <c r="A17" s="48" t="s">
        <v>232</v>
      </c>
      <c r="B17" s="114" t="s">
        <v>233</v>
      </c>
      <c r="C17" s="115">
        <f>C18</f>
        <v>-10606793.8</v>
      </c>
    </row>
    <row r="18" spans="1:3" ht="36">
      <c r="A18" s="48" t="s">
        <v>234</v>
      </c>
      <c r="B18" s="114" t="s">
        <v>235</v>
      </c>
      <c r="C18" s="115">
        <f>C19</f>
        <v>-10606793.8</v>
      </c>
    </row>
    <row r="19" spans="1:3" ht="36">
      <c r="A19" s="48" t="s">
        <v>140</v>
      </c>
      <c r="B19" s="114" t="s">
        <v>141</v>
      </c>
      <c r="C19" s="115">
        <f>-('№2'!C44+'№6'!C12)</f>
        <v>-10606793.8</v>
      </c>
    </row>
    <row r="20" spans="1:3" ht="36">
      <c r="A20" s="48" t="s">
        <v>236</v>
      </c>
      <c r="B20" s="114" t="s">
        <v>237</v>
      </c>
      <c r="C20" s="115">
        <f>C21</f>
        <v>11200200</v>
      </c>
    </row>
    <row r="21" spans="1:3" ht="36">
      <c r="A21" s="48" t="s">
        <v>238</v>
      </c>
      <c r="B21" s="114" t="s">
        <v>239</v>
      </c>
      <c r="C21" s="115">
        <f>C22</f>
        <v>11200200</v>
      </c>
    </row>
    <row r="22" spans="1:3" ht="36">
      <c r="A22" s="48" t="s">
        <v>240</v>
      </c>
      <c r="B22" s="114" t="s">
        <v>241</v>
      </c>
      <c r="C22" s="115">
        <f>C23</f>
        <v>11200200</v>
      </c>
    </row>
    <row r="23" spans="1:4" ht="36">
      <c r="A23" s="48" t="s">
        <v>242</v>
      </c>
      <c r="B23" s="114" t="s">
        <v>142</v>
      </c>
      <c r="C23" s="115">
        <v>11200200</v>
      </c>
      <c r="D23" s="88"/>
    </row>
    <row r="26" spans="1:3" ht="18">
      <c r="A26" s="86" t="s">
        <v>406</v>
      </c>
      <c r="B26" s="59"/>
      <c r="C26" s="1"/>
    </row>
    <row r="27" spans="1:3" ht="18">
      <c r="A27" s="1" t="s">
        <v>407</v>
      </c>
      <c r="B27" s="59"/>
      <c r="C27" s="4"/>
    </row>
    <row r="28" spans="1:3" ht="18">
      <c r="A28" s="1" t="s">
        <v>138</v>
      </c>
      <c r="B28" s="64"/>
      <c r="C28" s="87" t="s">
        <v>405</v>
      </c>
    </row>
  </sheetData>
  <sheetProtection/>
  <mergeCells count="9">
    <mergeCell ref="A7:A8"/>
    <mergeCell ref="B7:B8"/>
    <mergeCell ref="C7:C8"/>
    <mergeCell ref="B1:C1"/>
    <mergeCell ref="B2:C2"/>
    <mergeCell ref="B3:C3"/>
    <mergeCell ref="B4:C4"/>
    <mergeCell ref="B5:C5"/>
    <mergeCell ref="A6:C6"/>
  </mergeCells>
  <printOptions/>
  <pageMargins left="0.55" right="0.3937007874015748" top="0.3937007874015748" bottom="0.3937007874015748" header="0.3937007874015748" footer="0.3937007874015748"/>
  <pageSetup horizontalDpi="600" verticalDpi="600" orientation="portrait" paperSize="9" scale="98" r:id="rId1"/>
  <rowBreaks count="1" manualBreakCount="1">
    <brk id="2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G20"/>
  <sheetViews>
    <sheetView zoomScale="70" zoomScaleNormal="70" zoomScaleSheetLayoutView="70" zoomScalePageLayoutView="0" workbookViewId="0" topLeftCell="A1">
      <selection activeCell="P6" sqref="P6"/>
    </sheetView>
  </sheetViews>
  <sheetFormatPr defaultColWidth="9.140625" defaultRowHeight="12.75"/>
  <cols>
    <col min="1" max="1" width="5.7109375" style="9" customWidth="1"/>
    <col min="2" max="2" width="66.7109375" style="9" customWidth="1"/>
    <col min="3" max="3" width="19.28125" style="9" customWidth="1"/>
    <col min="4" max="16384" width="9.140625" style="9" customWidth="1"/>
  </cols>
  <sheetData>
    <row r="1" spans="2:3" ht="18">
      <c r="B1" s="170" t="s">
        <v>411</v>
      </c>
      <c r="C1" s="155"/>
    </row>
    <row r="2" spans="2:3" ht="18">
      <c r="B2" s="155" t="s">
        <v>151</v>
      </c>
      <c r="C2" s="155"/>
    </row>
    <row r="3" spans="2:3" ht="18">
      <c r="B3" s="155" t="s">
        <v>403</v>
      </c>
      <c r="C3" s="155"/>
    </row>
    <row r="4" spans="2:3" ht="18">
      <c r="B4" s="155" t="s">
        <v>152</v>
      </c>
      <c r="C4" s="155"/>
    </row>
    <row r="5" spans="1:4" ht="18">
      <c r="A5" s="1"/>
      <c r="B5" s="156" t="s">
        <v>408</v>
      </c>
      <c r="C5" s="157"/>
      <c r="D5" s="3"/>
    </row>
    <row r="6" spans="1:3" ht="57" customHeight="1">
      <c r="A6" s="171" t="s">
        <v>404</v>
      </c>
      <c r="B6" s="171"/>
      <c r="C6" s="171"/>
    </row>
    <row r="7" spans="1:3" s="28" customFormat="1" ht="18">
      <c r="A7" s="6"/>
      <c r="B7" s="5"/>
      <c r="C7" s="8" t="s">
        <v>154</v>
      </c>
    </row>
    <row r="8" spans="1:3" s="26" customFormat="1" ht="17.25">
      <c r="A8" s="172" t="s">
        <v>39</v>
      </c>
      <c r="B8" s="174" t="s">
        <v>40</v>
      </c>
      <c r="C8" s="32" t="s">
        <v>8</v>
      </c>
    </row>
    <row r="9" spans="1:7" s="26" customFormat="1" ht="37.5" customHeight="1">
      <c r="A9" s="173"/>
      <c r="B9" s="175"/>
      <c r="C9" s="33" t="s">
        <v>413</v>
      </c>
      <c r="G9" s="27"/>
    </row>
    <row r="10" spans="1:3" ht="36">
      <c r="A10" s="29">
        <v>1</v>
      </c>
      <c r="B10" s="30" t="s">
        <v>145</v>
      </c>
      <c r="C10" s="31">
        <v>0</v>
      </c>
    </row>
    <row r="11" spans="1:3" ht="36">
      <c r="A11" s="29">
        <v>2</v>
      </c>
      <c r="B11" s="30" t="s">
        <v>146</v>
      </c>
      <c r="C11" s="29">
        <v>0</v>
      </c>
    </row>
    <row r="12" spans="1:3" ht="54">
      <c r="A12" s="29">
        <v>3</v>
      </c>
      <c r="B12" s="30" t="s">
        <v>147</v>
      </c>
      <c r="C12" s="67">
        <v>0</v>
      </c>
    </row>
    <row r="13" spans="1:3" ht="36">
      <c r="A13" s="29">
        <v>4</v>
      </c>
      <c r="B13" s="30" t="s">
        <v>148</v>
      </c>
      <c r="C13" s="29">
        <v>0</v>
      </c>
    </row>
    <row r="14" spans="1:3" ht="36">
      <c r="A14" s="29">
        <v>5</v>
      </c>
      <c r="B14" s="30" t="s">
        <v>149</v>
      </c>
      <c r="C14" s="29">
        <v>0</v>
      </c>
    </row>
    <row r="15" spans="1:3" ht="36" customHeight="1">
      <c r="A15" s="29">
        <v>6</v>
      </c>
      <c r="B15" s="30" t="s">
        <v>150</v>
      </c>
      <c r="C15" s="67">
        <v>0</v>
      </c>
    </row>
    <row r="16" spans="1:3" ht="18">
      <c r="A16" s="2"/>
      <c r="B16" s="5"/>
      <c r="C16" s="8"/>
    </row>
    <row r="17" spans="1:3" ht="18">
      <c r="A17" s="2"/>
      <c r="B17" s="6"/>
      <c r="C17" s="7"/>
    </row>
    <row r="18" spans="1:3" ht="18">
      <c r="A18" s="86" t="s">
        <v>406</v>
      </c>
      <c r="B18" s="1"/>
      <c r="C18" s="1"/>
    </row>
    <row r="19" spans="1:3" ht="18">
      <c r="A19" s="1" t="s">
        <v>407</v>
      </c>
      <c r="B19" s="1"/>
      <c r="C19" s="4"/>
    </row>
    <row r="20" spans="1:3" ht="18">
      <c r="A20" s="1" t="s">
        <v>138</v>
      </c>
      <c r="C20" s="4" t="s">
        <v>405</v>
      </c>
    </row>
  </sheetData>
  <sheetProtection/>
  <mergeCells count="8">
    <mergeCell ref="A6:C6"/>
    <mergeCell ref="A8:A9"/>
    <mergeCell ref="B8:B9"/>
    <mergeCell ref="B1:C1"/>
    <mergeCell ref="B2:C2"/>
    <mergeCell ref="B3:C3"/>
    <mergeCell ref="B4:C4"/>
    <mergeCell ref="B5:C5"/>
  </mergeCells>
  <printOptions/>
  <pageMargins left="0.7874015748031497" right="0.3937007874015748" top="0.3937007874015748" bottom="0.3937007874015748" header="0.3937007874015748" footer="0.3937007874015748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2014-03-11T09:45:27Z</cp:lastPrinted>
  <dcterms:created xsi:type="dcterms:W3CDTF">1996-10-08T23:32:33Z</dcterms:created>
  <dcterms:modified xsi:type="dcterms:W3CDTF">2014-03-17T12:31:36Z</dcterms:modified>
  <cp:category/>
  <cp:version/>
  <cp:contentType/>
  <cp:contentStatus/>
</cp:coreProperties>
</file>